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İpek\Desktop\End. Müh Ders-Sınav Programları\2023-2024 Güz Dönemi\2023-2024 Güz Ders Programı\"/>
    </mc:Choice>
  </mc:AlternateContent>
  <xr:revisionPtr revIDLastSave="0" documentId="8_{8C0BCBF3-4A4A-46B9-A886-18E70627AC6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Endüstri Mühendisliği" sheetId="2" r:id="rId1"/>
    <sheet name="Lütfen bu sayfayı silmeyin!" sheetId="3" state="hidden" r:id="rId2"/>
  </sheets>
  <definedNames>
    <definedName name="UE">#REF!</definedName>
    <definedName name="_xlnm.Print_Area" localSheetId="0">'Endüstri Mühendisliği'!$A$1:$U$67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S67" i="2" l="1"/>
  <c r="S66" i="2"/>
  <c r="S65" i="2"/>
  <c r="R67" i="2"/>
  <c r="R66" i="2"/>
  <c r="R65" i="2"/>
  <c r="Q67" i="2"/>
  <c r="Q66" i="2"/>
  <c r="U66" i="2"/>
  <c r="U67" i="2"/>
  <c r="U65" i="2"/>
  <c r="U64" i="2"/>
  <c r="S64" i="2"/>
  <c r="R64" i="2"/>
  <c r="Q64" i="2"/>
  <c r="I132" i="2" l="1"/>
  <c r="I131" i="2"/>
  <c r="I130" i="2"/>
  <c r="I129" i="2"/>
  <c r="I128" i="2"/>
  <c r="I127" i="2"/>
  <c r="I126" i="2"/>
  <c r="I125" i="2"/>
  <c r="I124" i="2"/>
  <c r="I123" i="2"/>
  <c r="T115" i="2" l="1"/>
  <c r="T114" i="2"/>
  <c r="T113" i="2"/>
  <c r="T112" i="2"/>
  <c r="T111" i="2"/>
  <c r="T110" i="2"/>
  <c r="I115" i="2"/>
  <c r="I114" i="2"/>
  <c r="I113" i="2"/>
  <c r="I112" i="2"/>
  <c r="I111" i="2"/>
  <c r="I110" i="2"/>
  <c r="T105" i="2"/>
  <c r="T104" i="2"/>
  <c r="T103" i="2"/>
  <c r="T102" i="2"/>
  <c r="T101" i="2"/>
  <c r="T100" i="2"/>
  <c r="I105" i="2"/>
  <c r="I104" i="2"/>
  <c r="I103" i="2"/>
  <c r="I102" i="2"/>
  <c r="I101" i="2"/>
  <c r="I100" i="2"/>
  <c r="T95" i="2"/>
  <c r="T94" i="2"/>
  <c r="T93" i="2"/>
  <c r="T92" i="2"/>
  <c r="T91" i="2"/>
  <c r="T90" i="2"/>
  <c r="T89" i="2"/>
  <c r="T88" i="2"/>
  <c r="T87" i="2"/>
  <c r="I95" i="2"/>
  <c r="I94" i="2"/>
  <c r="I93" i="2"/>
  <c r="I92" i="2"/>
  <c r="I91" i="2"/>
  <c r="I90" i="2"/>
  <c r="I89" i="2"/>
  <c r="I88" i="2"/>
  <c r="I87" i="2"/>
  <c r="T78" i="2"/>
  <c r="T79" i="2"/>
  <c r="T80" i="2"/>
  <c r="T81" i="2"/>
  <c r="T82" i="2"/>
  <c r="T83" i="2"/>
  <c r="I80" i="2"/>
  <c r="I78" i="2"/>
  <c r="I79" i="2"/>
  <c r="I81" i="2"/>
  <c r="I82" i="2"/>
  <c r="I83" i="2"/>
  <c r="T27" i="2" l="1"/>
  <c r="I27" i="2"/>
  <c r="F19" i="2" l="1"/>
  <c r="Q65" i="2" l="1"/>
  <c r="J67" i="2"/>
  <c r="H67" i="2"/>
  <c r="G67" i="2"/>
  <c r="F67" i="2"/>
  <c r="J66" i="2"/>
  <c r="H66" i="2"/>
  <c r="G66" i="2"/>
  <c r="F66" i="2"/>
  <c r="J65" i="2"/>
  <c r="H65" i="2"/>
  <c r="G65" i="2"/>
  <c r="F65" i="2"/>
  <c r="J64" i="2"/>
  <c r="H64" i="2"/>
  <c r="G64" i="2"/>
  <c r="F64" i="2"/>
  <c r="Q50" i="2"/>
  <c r="Q49" i="2"/>
  <c r="R49" i="2"/>
  <c r="S49" i="2"/>
  <c r="Q48" i="2"/>
  <c r="U51" i="2"/>
  <c r="S51" i="2"/>
  <c r="R51" i="2"/>
  <c r="Q51" i="2"/>
  <c r="U50" i="2"/>
  <c r="S50" i="2"/>
  <c r="R50" i="2"/>
  <c r="U49" i="2"/>
  <c r="U48" i="2"/>
  <c r="S48" i="2"/>
  <c r="R48" i="2"/>
  <c r="J51" i="2"/>
  <c r="H51" i="2"/>
  <c r="G51" i="2"/>
  <c r="F51" i="2"/>
  <c r="F50" i="2"/>
  <c r="G50" i="2"/>
  <c r="H50" i="2"/>
  <c r="J50" i="2"/>
  <c r="J49" i="2"/>
  <c r="H49" i="2"/>
  <c r="G49" i="2"/>
  <c r="F49" i="2"/>
  <c r="F48" i="2"/>
  <c r="U37" i="2"/>
  <c r="S37" i="2"/>
  <c r="R37" i="2"/>
  <c r="Q37" i="2"/>
  <c r="U36" i="2"/>
  <c r="S36" i="2"/>
  <c r="R36" i="2"/>
  <c r="Q36" i="2"/>
  <c r="U35" i="2"/>
  <c r="T35" i="2"/>
  <c r="S35" i="2"/>
  <c r="R35" i="2"/>
  <c r="Q35" i="2"/>
  <c r="U34" i="2"/>
  <c r="S34" i="2"/>
  <c r="R34" i="2"/>
  <c r="Q34" i="2"/>
  <c r="J34" i="2"/>
  <c r="G34" i="2"/>
  <c r="H34" i="2"/>
  <c r="F34" i="2"/>
  <c r="U22" i="2"/>
  <c r="T22" i="2"/>
  <c r="S22" i="2"/>
  <c r="R22" i="2"/>
  <c r="Q22" i="2"/>
  <c r="U21" i="2"/>
  <c r="S21" i="2"/>
  <c r="R21" i="2"/>
  <c r="Q21" i="2"/>
  <c r="U20" i="2"/>
  <c r="T20" i="2"/>
  <c r="S20" i="2"/>
  <c r="R20" i="2"/>
  <c r="Q20" i="2"/>
  <c r="U19" i="2"/>
  <c r="S19" i="2"/>
  <c r="R19" i="2"/>
  <c r="Q19" i="2"/>
  <c r="J19" i="2"/>
  <c r="H19" i="2"/>
  <c r="G19" i="2"/>
  <c r="F20" i="2"/>
  <c r="I64" i="2" l="1"/>
  <c r="T48" i="2"/>
  <c r="T34" i="2"/>
  <c r="T64" i="2"/>
  <c r="T19" i="2"/>
  <c r="J37" i="2"/>
  <c r="H37" i="2"/>
  <c r="G37" i="2"/>
  <c r="F37" i="2"/>
  <c r="J36" i="2"/>
  <c r="H36" i="2"/>
  <c r="G36" i="2"/>
  <c r="F36" i="2"/>
  <c r="J35" i="2"/>
  <c r="I35" i="2"/>
  <c r="H35" i="2"/>
  <c r="G35" i="2"/>
  <c r="F35" i="2"/>
  <c r="I22" i="2"/>
  <c r="H22" i="2"/>
  <c r="G22" i="2"/>
  <c r="H21" i="2"/>
  <c r="G21" i="2"/>
  <c r="F21" i="2"/>
  <c r="F22" i="2"/>
  <c r="H20" i="2"/>
  <c r="G20" i="2"/>
  <c r="I20" i="2"/>
  <c r="J22" i="2"/>
  <c r="J21" i="2"/>
  <c r="J20" i="2"/>
  <c r="J48" i="2"/>
  <c r="J6" i="2" s="1"/>
  <c r="G48" i="2"/>
  <c r="H48" i="2"/>
  <c r="T62" i="2"/>
  <c r="T63" i="2"/>
  <c r="I62" i="2"/>
  <c r="I63" i="2"/>
  <c r="T116" i="2"/>
  <c r="I116" i="2"/>
  <c r="T99" i="2"/>
  <c r="I99" i="2"/>
  <c r="I16" i="2" l="1"/>
  <c r="I26" i="2" l="1"/>
  <c r="I28" i="2"/>
  <c r="I29" i="2"/>
  <c r="I30" i="2"/>
  <c r="I31" i="2"/>
  <c r="I32" i="2"/>
  <c r="I36" i="2" s="1"/>
  <c r="I33" i="2"/>
  <c r="I37" i="2"/>
  <c r="T46" i="2"/>
  <c r="T26" i="2"/>
  <c r="T12" i="2"/>
  <c r="T11" i="2"/>
  <c r="T13" i="2"/>
  <c r="I12" i="2"/>
  <c r="I11" i="2"/>
  <c r="I13" i="2"/>
  <c r="T77" i="2"/>
  <c r="I77" i="2"/>
  <c r="T132" i="2"/>
  <c r="T131" i="2"/>
  <c r="T130" i="2"/>
  <c r="T129" i="2"/>
  <c r="T128" i="2"/>
  <c r="T127" i="2"/>
  <c r="T126" i="2"/>
  <c r="T125" i="2"/>
  <c r="T124" i="2"/>
  <c r="T123" i="2"/>
  <c r="T117" i="2" l="1"/>
  <c r="I117" i="2"/>
  <c r="T109" i="2"/>
  <c r="I109" i="2"/>
  <c r="T108" i="2"/>
  <c r="I108" i="2"/>
  <c r="T106" i="2"/>
  <c r="I106" i="2"/>
  <c r="T98" i="2"/>
  <c r="I98" i="2"/>
  <c r="T97" i="2"/>
  <c r="I97" i="2"/>
  <c r="T86" i="2"/>
  <c r="I86" i="2"/>
  <c r="T84" i="2"/>
  <c r="I84" i="2"/>
  <c r="T76" i="2"/>
  <c r="I76" i="2"/>
  <c r="T75" i="2"/>
  <c r="I75" i="2"/>
  <c r="T61" i="2"/>
  <c r="T67" i="2" s="1"/>
  <c r="I61" i="2"/>
  <c r="T60" i="2"/>
  <c r="I60" i="2"/>
  <c r="T59" i="2"/>
  <c r="I59" i="2"/>
  <c r="T58" i="2"/>
  <c r="I58" i="2"/>
  <c r="T57" i="2"/>
  <c r="I57" i="2"/>
  <c r="T56" i="2"/>
  <c r="I56" i="2"/>
  <c r="T55" i="2"/>
  <c r="I55" i="2"/>
  <c r="T47" i="2"/>
  <c r="T50" i="2" s="1"/>
  <c r="I47" i="2"/>
  <c r="I46" i="2"/>
  <c r="T45" i="2"/>
  <c r="I45" i="2"/>
  <c r="T44" i="2"/>
  <c r="I44" i="2"/>
  <c r="T43" i="2"/>
  <c r="I43" i="2"/>
  <c r="T42" i="2"/>
  <c r="I42" i="2"/>
  <c r="T41" i="2"/>
  <c r="I41" i="2"/>
  <c r="T37" i="2"/>
  <c r="T33" i="2"/>
  <c r="T32" i="2"/>
  <c r="T31" i="2"/>
  <c r="T30" i="2"/>
  <c r="T29" i="2"/>
  <c r="T28" i="2"/>
  <c r="T21" i="2"/>
  <c r="I21" i="2"/>
  <c r="T18" i="2"/>
  <c r="I18" i="2"/>
  <c r="T17" i="2"/>
  <c r="I17" i="2"/>
  <c r="T16" i="2"/>
  <c r="T15" i="2"/>
  <c r="T66" i="2" l="1"/>
  <c r="T65" i="2"/>
  <c r="I51" i="2"/>
  <c r="I67" i="2"/>
  <c r="T51" i="2"/>
  <c r="I65" i="2"/>
  <c r="I66" i="2"/>
  <c r="T49" i="2"/>
  <c r="I50" i="2"/>
  <c r="I49" i="2"/>
  <c r="T36" i="2"/>
  <c r="I48" i="2"/>
  <c r="I34" i="2"/>
  <c r="T7" i="2"/>
  <c r="I19" i="2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3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3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3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3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2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2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2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2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<sst xmlns="http://schemas.openxmlformats.org/spreadsheetml/2006/main" count="836" uniqueCount="363">
  <si>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</si>
  <si>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</si>
  <si>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</si>
  <si>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</si>
  <si>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</si>
  <si>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</si>
  <si>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</si>
  <si>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</si>
  <si>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</si>
  <si>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</si>
  <si>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</si>
  <si>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</si>
  <si>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</si>
  <si>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</si>
  <si>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</si>
  <si>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</si>
  <si>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</si>
  <si>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</si>
  <si>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</si>
  <si>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</si>
  <si>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</si>
  <si>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</si>
  <si>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</si>
  <si>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</si>
  <si>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</si>
  <si>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</si>
  <si>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</si>
  <si>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</si>
  <si>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</si>
  <si>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</si>
  <si>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</si>
  <si>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</si>
  <si>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</si>
  <si>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Yabancı Dil II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</si>
  <si>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</si>
  <si>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</si>
  <si>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</si>
  <si>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</si>
  <si>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</si>
  <si>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</si>
  <si>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</si>
  <si>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</si>
  <si>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</si>
  <si>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</si>
  <si>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</si>
  <si>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</si>
  <si>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</si>
  <si>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</si>
  <si>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</si>
  <si>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</si>
  <si>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</si>
  <si>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</si>
  <si>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</si>
  <si>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</si>
  <si>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</si>
  <si>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</si>
  <si>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</si>
  <si>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</si>
  <si>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</si>
  <si>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</si>
  <si>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</si>
  <si>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</si>
  <si>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</si>
  <si>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</si>
  <si>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</si>
  <si>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</si>
  <si>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</si>
  <si>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PRG113</t>
  </si>
  <si>
    <t>PRG115</t>
  </si>
  <si>
    <t>PRG117</t>
  </si>
  <si>
    <t>PRG213</t>
  </si>
  <si>
    <t>PRG215</t>
  </si>
  <si>
    <t>PRG217</t>
  </si>
  <si>
    <t>PRG317</t>
  </si>
  <si>
    <t>PRG417</t>
  </si>
  <si>
    <t>PRG112</t>
  </si>
  <si>
    <t>PRG212</t>
  </si>
  <si>
    <t>PRG114</t>
  </si>
  <si>
    <t>PRG116</t>
  </si>
  <si>
    <t>PRG214</t>
  </si>
  <si>
    <t>PRG216</t>
  </si>
  <si>
    <t>PRG316</t>
  </si>
  <si>
    <t>PRG416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</si>
  <si>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</si>
  <si>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</si>
  <si>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</si>
  <si>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</si>
  <si>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</si>
  <si>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</si>
  <si>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</si>
  <si>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</si>
  <si>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</si>
  <si>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</si>
  <si>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</si>
  <si>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</si>
  <si>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</si>
  <si>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</si>
  <si>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</si>
  <si>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</si>
  <si>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</si>
  <si>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</si>
  <si>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</si>
  <si>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PRG119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</si>
  <si>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</si>
  <si>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</si>
  <si>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</si>
  <si>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</si>
  <si>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</si>
  <si>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</si>
  <si>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</si>
  <si>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</si>
  <si>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PRG218</t>
  </si>
  <si>
    <t>PRG219</t>
  </si>
  <si>
    <t>PRG318</t>
  </si>
  <si>
    <t>PRG319</t>
  </si>
  <si>
    <t>PRG419</t>
  </si>
  <si>
    <t>PRG418</t>
  </si>
  <si>
    <t>TDZ101</t>
  </si>
  <si>
    <t>YDZ101</t>
  </si>
  <si>
    <t>YDZ102</t>
  </si>
  <si>
    <t>AIT101</t>
  </si>
  <si>
    <t>AIT102</t>
  </si>
  <si>
    <t>PRG121</t>
  </si>
  <si>
    <t>PRG123</t>
  </si>
  <si>
    <t>PRG125</t>
  </si>
  <si>
    <t>PRG127</t>
  </si>
  <si>
    <t>PRG129</t>
  </si>
  <si>
    <t>PRG131</t>
  </si>
  <si>
    <t>PRG118</t>
  </si>
  <si>
    <t>PRG120</t>
  </si>
  <si>
    <t>PRG122</t>
  </si>
  <si>
    <t>PRG124</t>
  </si>
  <si>
    <t>PRG126</t>
  </si>
  <si>
    <t>PRG128</t>
  </si>
  <si>
    <t>PRG130</t>
  </si>
  <si>
    <t>PRG221</t>
  </si>
  <si>
    <t>PRG223</t>
  </si>
  <si>
    <t>PRG225</t>
  </si>
  <si>
    <t>PRG227</t>
  </si>
  <si>
    <t>PRG229</t>
  </si>
  <si>
    <t>PRG231</t>
  </si>
  <si>
    <t>PRG220</t>
  </si>
  <si>
    <t>PRG222</t>
  </si>
  <si>
    <t>PRG224</t>
  </si>
  <si>
    <t>PRG226</t>
  </si>
  <si>
    <t>PRG228</t>
  </si>
  <si>
    <t>PRG230</t>
  </si>
  <si>
    <t>PRG321</t>
  </si>
  <si>
    <t>PRG323</t>
  </si>
  <si>
    <t>PRG325</t>
  </si>
  <si>
    <t>PRG327</t>
  </si>
  <si>
    <t>PRG329</t>
  </si>
  <si>
    <t>PRG331</t>
  </si>
  <si>
    <t>PRG320</t>
  </si>
  <si>
    <t>PRG322</t>
  </si>
  <si>
    <t>PRG324</t>
  </si>
  <si>
    <t>PRG326</t>
  </si>
  <si>
    <t>PRG328</t>
  </si>
  <si>
    <t>PRG330</t>
  </si>
  <si>
    <t>PRG421</t>
  </si>
  <si>
    <t>PRG423</t>
  </si>
  <si>
    <t>PRG425</t>
  </si>
  <si>
    <t>PRG427</t>
  </si>
  <si>
    <t>PRG420</t>
  </si>
  <si>
    <t>PRG422</t>
  </si>
  <si>
    <t>PRG424</t>
  </si>
  <si>
    <t>PRG426</t>
  </si>
  <si>
    <t>PRG428</t>
  </si>
  <si>
    <t>PRG430</t>
  </si>
  <si>
    <t>FAKÜLTE SEÇMELİ DERSLERİ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</si>
  <si>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</si>
  <si>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</si>
  <si>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</si>
  <si>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</si>
  <si>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</si>
  <si>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</si>
  <si>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</si>
  <si>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</si>
  <si>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</si>
  <si>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ENDÜSTRİ MÜHENDİSLİĞİ BÖLÜMÜ LİSANS PROGRAMI ÖĞRETİM PLANI</t>
  </si>
  <si>
    <t>FMT151</t>
  </si>
  <si>
    <t>Matematik I</t>
  </si>
  <si>
    <t>Fizik I</t>
  </si>
  <si>
    <t>Kimya</t>
  </si>
  <si>
    <t>MUH101</t>
  </si>
  <si>
    <t>Teknik Resim</t>
  </si>
  <si>
    <t>MUH102</t>
  </si>
  <si>
    <t>Bilgisayar Programlama</t>
  </si>
  <si>
    <t>MEN101</t>
  </si>
  <si>
    <t>Endüstri Mühendisliğine Giriş</t>
  </si>
  <si>
    <t>FMT152</t>
  </si>
  <si>
    <t>Matematik II</t>
  </si>
  <si>
    <t>Fizik II</t>
  </si>
  <si>
    <t>MEN102</t>
  </si>
  <si>
    <t>Olasılığa Giriş</t>
  </si>
  <si>
    <t>MEN104</t>
  </si>
  <si>
    <t>Bilgisayar Programlama II</t>
  </si>
  <si>
    <t>MEN106</t>
  </si>
  <si>
    <t>Genel Ekonomi</t>
  </si>
  <si>
    <t>FMT171</t>
  </si>
  <si>
    <t>Diferansiyel Denklemler</t>
  </si>
  <si>
    <t>MUH104</t>
  </si>
  <si>
    <t>Malzeme Bilimi</t>
  </si>
  <si>
    <t>MEN201</t>
  </si>
  <si>
    <t>Maliyet Muhasebesi</t>
  </si>
  <si>
    <t>MEN203</t>
  </si>
  <si>
    <t xml:space="preserve">İnsan Kaynakları Yönetimi </t>
  </si>
  <si>
    <t>MEN205</t>
  </si>
  <si>
    <t>Yönetim ve Organizasyon</t>
  </si>
  <si>
    <t>MEN202</t>
  </si>
  <si>
    <t>MEN204</t>
  </si>
  <si>
    <t>MEN206</t>
  </si>
  <si>
    <t>MEN208</t>
  </si>
  <si>
    <t>Yöneylem Araştırması I</t>
  </si>
  <si>
    <t>MEN210</t>
  </si>
  <si>
    <t>Sistem Analizi</t>
  </si>
  <si>
    <t>MEN212</t>
  </si>
  <si>
    <t>Üretim Yöntemleri</t>
  </si>
  <si>
    <t>MEN301</t>
  </si>
  <si>
    <t>Yöneylem Araştırması II</t>
  </si>
  <si>
    <t>MEN303</t>
  </si>
  <si>
    <t>İstatistiksel Kalite Kontrol</t>
  </si>
  <si>
    <t>MEN305</t>
  </si>
  <si>
    <t>Benzetim</t>
  </si>
  <si>
    <t>MEN307</t>
  </si>
  <si>
    <t>İş Etüdü</t>
  </si>
  <si>
    <t>MEN309</t>
  </si>
  <si>
    <t>Mühendislik Ekonomisi</t>
  </si>
  <si>
    <t>MEN302</t>
  </si>
  <si>
    <t>Yöneylem Araştırması III</t>
  </si>
  <si>
    <t>MEN304</t>
  </si>
  <si>
    <t>Üretim Sistemleri</t>
  </si>
  <si>
    <t>MEN306</t>
  </si>
  <si>
    <t>Tesis Tasarım ve Planlama</t>
  </si>
  <si>
    <t>MEN308</t>
  </si>
  <si>
    <t>Kalite Mühendisliğine Giriş</t>
  </si>
  <si>
    <t>MEN310</t>
  </si>
  <si>
    <t>Üretim Planlama ve Kontrol</t>
  </si>
  <si>
    <t>İş Sağlığı ve Güvenliği I</t>
  </si>
  <si>
    <t>MUH107</t>
  </si>
  <si>
    <t>MEN401</t>
  </si>
  <si>
    <t>Yönetim Bilgi Sistemleri</t>
  </si>
  <si>
    <t>MEN403</t>
  </si>
  <si>
    <t>Tedarik Zinciri Yönetimi</t>
  </si>
  <si>
    <t>MEN405</t>
  </si>
  <si>
    <t>Olasılıksal Süreçlere Giriş</t>
  </si>
  <si>
    <t>MUH108</t>
  </si>
  <si>
    <t>MUH109</t>
  </si>
  <si>
    <t>Staj</t>
  </si>
  <si>
    <t>Endüstri Mühendisliği Laboratuvarı</t>
  </si>
  <si>
    <t>Endüstri Mühendisliği Uygulamaları</t>
  </si>
  <si>
    <t>Fakülte Teknik Seçmeli</t>
  </si>
  <si>
    <t>İşletmede Mesleki Eğitim*</t>
  </si>
  <si>
    <t>Yalın Üretim</t>
  </si>
  <si>
    <t>Karar Analizi</t>
  </si>
  <si>
    <t>Çok Ölçütlü Karar Verme Problemleri</t>
  </si>
  <si>
    <t>Endüstri Mühendisliğinde Biil. Uyg.</t>
  </si>
  <si>
    <t>İş Zekası</t>
  </si>
  <si>
    <t>Proje Yönetimi</t>
  </si>
  <si>
    <t>Envanter Planlama</t>
  </si>
  <si>
    <t>Kurumsal Kaynak Planlama</t>
  </si>
  <si>
    <t>Mathematics I</t>
  </si>
  <si>
    <t>Mathematics II</t>
  </si>
  <si>
    <t>Physics I</t>
  </si>
  <si>
    <t>Physics II</t>
  </si>
  <si>
    <t>Chemistry</t>
  </si>
  <si>
    <t>Engineering Drawing</t>
  </si>
  <si>
    <t>Computer Porgramming</t>
  </si>
  <si>
    <t>Computer Porgramming II</t>
  </si>
  <si>
    <t>Introduction to Industrial Engineering</t>
  </si>
  <si>
    <t>Economics</t>
  </si>
  <si>
    <t>Differential Equations</t>
  </si>
  <si>
    <t>Material Science</t>
  </si>
  <si>
    <t>Cost Accounting</t>
  </si>
  <si>
    <t>Human Resources Management</t>
  </si>
  <si>
    <t>Management and Organization</t>
  </si>
  <si>
    <t>Ergonomics</t>
  </si>
  <si>
    <t>Mathematical Applications in Ind. Eng.</t>
  </si>
  <si>
    <t>System Analysis</t>
  </si>
  <si>
    <t>Operations Research I</t>
  </si>
  <si>
    <t>Manufacturing Methods</t>
  </si>
  <si>
    <t>Operations Research II</t>
  </si>
  <si>
    <t>Statistical Quality Control</t>
  </si>
  <si>
    <t>Simulation</t>
  </si>
  <si>
    <t>Work Study</t>
  </si>
  <si>
    <t>Engineering Economy</t>
  </si>
  <si>
    <t>Operations Research III</t>
  </si>
  <si>
    <t>Production Systems</t>
  </si>
  <si>
    <t>Facility Desing and Planning</t>
  </si>
  <si>
    <t>Introduction to Quality Engineering</t>
  </si>
  <si>
    <t>Production Planning and Control</t>
  </si>
  <si>
    <t>Ergonomi</t>
  </si>
  <si>
    <t>Elective Design I</t>
  </si>
  <si>
    <t>Management Information Systems</t>
  </si>
  <si>
    <t>Supply Chain Management</t>
  </si>
  <si>
    <t>Introduction to Stochastic Processes</t>
  </si>
  <si>
    <t>Elective Design II</t>
  </si>
  <si>
    <t>Industrial Engineering Laboratory</t>
  </si>
  <si>
    <t>Industrial Engineering Applications</t>
  </si>
  <si>
    <t>Faculty Technical Elective</t>
  </si>
  <si>
    <t>Solution Approaches in Production and Service Systems</t>
  </si>
  <si>
    <t>Üretim ve Hizmet Sistemlerinde Çözüm Yaklaşımları</t>
  </si>
  <si>
    <t>Lean Manufacturing</t>
  </si>
  <si>
    <t>Desicion Analysis</t>
  </si>
  <si>
    <t>Multi Criteria Desicion Making Problems</t>
  </si>
  <si>
    <t>Computer Applications in Industrial Engineering</t>
  </si>
  <si>
    <t>Business Intelligence</t>
  </si>
  <si>
    <t>Project Management</t>
  </si>
  <si>
    <t>Inventory Planning</t>
  </si>
  <si>
    <t>Enterprise Resource Planning</t>
  </si>
  <si>
    <t>End.Müh.Matematik Uygulamaları</t>
  </si>
  <si>
    <t>Introduction to Probability</t>
  </si>
  <si>
    <t>Vocational Education in Business*</t>
  </si>
  <si>
    <t>MEN402</t>
  </si>
  <si>
    <t>MEN404</t>
  </si>
  <si>
    <t>MEN444</t>
  </si>
  <si>
    <t>Practical Training</t>
  </si>
  <si>
    <t>*İşletmede Mesleki Eğitim alan öğrenciler 8. yarıyılda Staj dahil diğer derslerden muaf olurlar. Aksi durumda Staj ile birlikte diğer dersleri almaları zorunludur.</t>
  </si>
  <si>
    <t>Engineering Statistics I</t>
  </si>
  <si>
    <t>Mühendislik İstatistiği II</t>
  </si>
  <si>
    <t>Engineering Statistics II</t>
  </si>
  <si>
    <t>Mühendislik İstatistiği I</t>
  </si>
  <si>
    <t>MEN207</t>
  </si>
  <si>
    <t>FMT178</t>
  </si>
  <si>
    <t>Sayısal Yöntemler</t>
  </si>
  <si>
    <t>Numerical Methods</t>
  </si>
  <si>
    <t>Elective I</t>
  </si>
  <si>
    <t>University Elective I</t>
  </si>
  <si>
    <t>Üniversite Seçmeli Ders I</t>
  </si>
  <si>
    <t>Seçmeli I</t>
  </si>
  <si>
    <t>Üniversite Seçmeli Ders II</t>
  </si>
  <si>
    <t>Seçmeli II</t>
  </si>
  <si>
    <t>Elective II</t>
  </si>
  <si>
    <t>University Elective II</t>
  </si>
  <si>
    <t>Seçmeli Tasarım I</t>
  </si>
  <si>
    <t>Seçmeli Tasarım II</t>
  </si>
  <si>
    <t>Üniversite Seçmeli Ders III</t>
  </si>
  <si>
    <t>Seçmeli III</t>
  </si>
  <si>
    <t>Elective III</t>
  </si>
  <si>
    <t>University Elective III</t>
  </si>
  <si>
    <t>Seçmeli IV</t>
  </si>
  <si>
    <t>Üniversite Seçmeli Ders IV</t>
  </si>
  <si>
    <t>Elective IV</t>
  </si>
  <si>
    <t>University Elective IV</t>
  </si>
  <si>
    <t>Occupational Health and Safety I</t>
  </si>
  <si>
    <t>ISG101</t>
  </si>
  <si>
    <t>MEN351</t>
  </si>
  <si>
    <t>MEN352</t>
  </si>
  <si>
    <t>MEN354</t>
  </si>
  <si>
    <t>MEN451</t>
  </si>
  <si>
    <t>MEN453</t>
  </si>
  <si>
    <t>MEN452</t>
  </si>
  <si>
    <t>MEN454</t>
  </si>
  <si>
    <t>MEN353</t>
  </si>
  <si>
    <t>MEN01</t>
  </si>
  <si>
    <t>Fabrika Organizasyonu</t>
  </si>
  <si>
    <t>MEN001</t>
  </si>
  <si>
    <t>Factory Organization</t>
  </si>
  <si>
    <t>Yabancı Dil I</t>
  </si>
  <si>
    <t>TDZ102</t>
  </si>
  <si>
    <t>FFZ121</t>
  </si>
  <si>
    <t>FKM123</t>
  </si>
  <si>
    <t>FFZ122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</si>
</sst>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color rgb="FFFF0000"/>
      <name val="Arial"/>
      <family val="2"/>
    </font>
    <font>
      <b/>
      <sz val="9"/>
      <color rgb="FFFF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vertical="center"/>
      <protection locked="0"/>
    </xf>
    <xf numFmtId="0" fontId="2" fillId="10" borderId="9" xfId="0" applyFont="1" applyFill="1" applyBorder="1" applyAlignment="1" applyProtection="1">
      <alignment vertical="center"/>
      <protection locked="0"/>
    </xf>
    <xf numFmtId="0" fontId="2" fillId="10" borderId="9" xfId="0" applyFont="1" applyFill="1" applyBorder="1" applyAlignment="1" applyProtection="1">
      <alignment vertical="center"/>
    </xf>
    <xf numFmtId="0" fontId="2" fillId="10" borderId="0" xfId="0" applyFont="1" applyFill="1" applyAlignment="1" applyProtection="1">
      <alignment vertical="center"/>
      <protection locked="0"/>
    </xf>
    <xf numFmtId="0" fontId="2" fillId="10" borderId="9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24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AG1019"/>
  <sheetViews>
    <sheetView tabSelected="1" zoomScale="85" zoomScaleNormal="85" workbookViewId="0">
      <selection activeCell="AB21" sqref="AB21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0.87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112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2"/>
      <c r="B3" s="70"/>
      <c r="C3" s="70"/>
      <c r="D3" s="116" t="s">
        <v>57</v>
      </c>
      <c r="E3" s="117"/>
      <c r="F3" s="117"/>
      <c r="G3" s="117"/>
      <c r="H3" s="117"/>
      <c r="I3" s="117"/>
      <c r="J3" s="117"/>
      <c r="K3" s="117"/>
      <c r="L3" s="117"/>
      <c r="M3" s="117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2"/>
      <c r="B4" s="114" t="s">
        <v>179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8" t="s">
        <v>103</v>
      </c>
      <c r="B6" s="99"/>
      <c r="C6" s="99"/>
      <c r="D6" s="99"/>
      <c r="E6" s="99"/>
      <c r="F6" s="100">
        <f>I19+T19+I34+T34+I48+T48+I64+T64</f>
        <v>155</v>
      </c>
      <c r="G6" s="99"/>
      <c r="H6" s="101" t="s">
        <v>1</v>
      </c>
      <c r="I6" s="99"/>
      <c r="J6" s="40">
        <f>J19+U19+J34+U34+J48+U48+J64+U64</f>
        <v>240</v>
      </c>
      <c r="K6" s="101" t="s">
        <v>45</v>
      </c>
      <c r="L6" s="99"/>
      <c r="M6" s="99"/>
      <c r="N6" s="99"/>
      <c r="O6" s="99"/>
      <c r="P6" s="99"/>
      <c r="Q6" s="99"/>
      <c r="R6" s="99"/>
      <c r="S6" s="99"/>
      <c r="T6" s="99"/>
      <c r="U6" s="10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9" t="s">
        <v>104</v>
      </c>
      <c r="B7" s="103"/>
      <c r="C7" s="103"/>
      <c r="D7" s="41">
        <f ca="1">J22+U22+J37+U37+J51+U51+J67+U67</f>
        <v>12</v>
      </c>
      <c r="E7" s="103" t="s">
        <v>105</v>
      </c>
      <c r="F7" s="103"/>
      <c r="G7" s="103"/>
      <c r="H7" s="103"/>
      <c r="I7" s="103"/>
      <c r="J7" s="103"/>
      <c r="K7" s="103"/>
      <c r="L7" s="44">
        <f ca="1">((J21+J22+U21+U22+J36+J37+U36+U37+J50+J51+U50+U51+J66+J67+U66+U67)/J6)*100</f>
        <v>20</v>
      </c>
      <c r="M7" s="103" t="s">
        <v>2</v>
      </c>
      <c r="N7" s="103"/>
      <c r="O7" s="104"/>
      <c r="P7" s="104"/>
      <c r="Q7" s="104"/>
      <c r="R7" s="104"/>
      <c r="S7" s="104"/>
      <c r="T7" s="105">
        <f ca="1">((J20+U20+J35+U35+J49+U49+J65+U65)/J6)*100</f>
        <v>13.333333333333334</v>
      </c>
      <c r="U7" s="10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7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"/>
      <c r="W8" s="122"/>
      <c r="X8" s="122"/>
      <c r="Y8" s="122"/>
      <c r="Z8" s="122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0" t="s">
        <v>4</v>
      </c>
      <c r="B9" s="111"/>
      <c r="C9" s="111"/>
      <c r="D9" s="111"/>
      <c r="E9" s="111"/>
      <c r="F9" s="111"/>
      <c r="G9" s="111"/>
      <c r="H9" s="111"/>
      <c r="I9" s="111"/>
      <c r="J9" s="111"/>
      <c r="K9" s="18"/>
      <c r="L9" s="110" t="s">
        <v>5</v>
      </c>
      <c r="M9" s="111"/>
      <c r="N9" s="111"/>
      <c r="O9" s="111"/>
      <c r="P9" s="111"/>
      <c r="Q9" s="111"/>
      <c r="R9" s="111"/>
      <c r="S9" s="111"/>
      <c r="T9" s="111"/>
      <c r="U9" s="111"/>
      <c r="V9" s="1"/>
      <c r="W9" s="122"/>
      <c r="X9" s="122"/>
      <c r="Y9" s="122"/>
      <c r="Z9" s="122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4" t="s">
        <v>7</v>
      </c>
      <c r="C10" s="22" t="s">
        <v>46</v>
      </c>
      <c r="D10" s="23" t="s">
        <v>8</v>
      </c>
      <c r="E10" s="19" t="s">
        <v>9</v>
      </c>
      <c r="F10" s="45" t="s">
        <v>10</v>
      </c>
      <c r="G10" s="45" t="s">
        <v>11</v>
      </c>
      <c r="H10" s="45" t="s">
        <v>12</v>
      </c>
      <c r="I10" s="45" t="s">
        <v>13</v>
      </c>
      <c r="J10" s="45" t="s">
        <v>14</v>
      </c>
      <c r="K10" s="18"/>
      <c r="L10" s="27" t="s">
        <v>6</v>
      </c>
      <c r="M10" s="24" t="s">
        <v>7</v>
      </c>
      <c r="N10" s="22" t="s">
        <v>46</v>
      </c>
      <c r="O10" s="23" t="s">
        <v>8</v>
      </c>
      <c r="P10" s="19" t="s">
        <v>9</v>
      </c>
      <c r="Q10" s="45" t="s">
        <v>10</v>
      </c>
      <c r="R10" s="45" t="s">
        <v>11</v>
      </c>
      <c r="S10" s="45" t="s">
        <v>12</v>
      </c>
      <c r="T10" s="45" t="s">
        <v>13</v>
      </c>
      <c r="U10" s="45" t="s">
        <v>14</v>
      </c>
      <c r="V10" s="1"/>
      <c r="W10" s="122"/>
      <c r="X10" s="122"/>
      <c r="Y10" s="122"/>
      <c r="Z10" s="122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9" t="s">
        <v>118</v>
      </c>
      <c r="B11" s="90" t="s">
        <v>358</v>
      </c>
      <c r="C11" s="90" t="s">
        <v>100</v>
      </c>
      <c r="D11" s="17" t="s">
        <v>20</v>
      </c>
      <c r="E11" s="17" t="s">
        <v>19</v>
      </c>
      <c r="F11" s="17">
        <v>2</v>
      </c>
      <c r="G11" s="17">
        <v>0</v>
      </c>
      <c r="H11" s="17">
        <v>0</v>
      </c>
      <c r="I11" s="42">
        <f t="shared" ref="I11:I12" si="0">F11+(G11+H11)/2</f>
        <v>2</v>
      </c>
      <c r="J11" s="86">
        <v>2</v>
      </c>
      <c r="K11" s="81"/>
      <c r="L11" s="89" t="s">
        <v>119</v>
      </c>
      <c r="M11" s="90" t="s">
        <v>33</v>
      </c>
      <c r="N11" s="90" t="s">
        <v>101</v>
      </c>
      <c r="O11" s="17" t="s">
        <v>20</v>
      </c>
      <c r="P11" s="17" t="s">
        <v>19</v>
      </c>
      <c r="Q11" s="17">
        <v>2</v>
      </c>
      <c r="R11" s="17">
        <v>0</v>
      </c>
      <c r="S11" s="17">
        <v>0</v>
      </c>
      <c r="T11" s="42">
        <f t="shared" ref="T11:T12" si="1">Q11+(R11+S11)/2</f>
        <v>2</v>
      </c>
      <c r="U11" s="86">
        <v>2</v>
      </c>
      <c r="V11" s="84"/>
      <c r="W11" s="12"/>
      <c r="X11" s="12"/>
      <c r="Y11" s="12"/>
      <c r="Z11" s="12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89" t="s">
        <v>120</v>
      </c>
      <c r="B12" s="90" t="s">
        <v>24</v>
      </c>
      <c r="C12" s="90" t="s">
        <v>97</v>
      </c>
      <c r="D12" s="17" t="s">
        <v>20</v>
      </c>
      <c r="E12" s="17" t="s">
        <v>19</v>
      </c>
      <c r="F12" s="17">
        <v>2</v>
      </c>
      <c r="G12" s="17">
        <v>0</v>
      </c>
      <c r="H12" s="17">
        <v>0</v>
      </c>
      <c r="I12" s="42">
        <f t="shared" si="0"/>
        <v>2</v>
      </c>
      <c r="J12" s="86">
        <v>2</v>
      </c>
      <c r="K12" s="81"/>
      <c r="L12" s="89" t="s">
        <v>121</v>
      </c>
      <c r="M12" s="90" t="s">
        <v>25</v>
      </c>
      <c r="N12" s="90" t="s">
        <v>99</v>
      </c>
      <c r="O12" s="17" t="s">
        <v>20</v>
      </c>
      <c r="P12" s="17" t="s">
        <v>19</v>
      </c>
      <c r="Q12" s="17">
        <v>2</v>
      </c>
      <c r="R12" s="17">
        <v>0</v>
      </c>
      <c r="S12" s="17">
        <v>0</v>
      </c>
      <c r="T12" s="42">
        <f t="shared" si="1"/>
        <v>2</v>
      </c>
      <c r="U12" s="86">
        <v>2</v>
      </c>
      <c r="V12" s="8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5" t="s">
        <v>180</v>
      </c>
      <c r="B13" s="14" t="s">
        <v>181</v>
      </c>
      <c r="C13" s="13" t="s">
        <v>261</v>
      </c>
      <c r="D13" s="15" t="s">
        <v>16</v>
      </c>
      <c r="E13" s="15" t="s">
        <v>17</v>
      </c>
      <c r="F13" s="17">
        <v>4</v>
      </c>
      <c r="G13" s="17">
        <v>0</v>
      </c>
      <c r="H13" s="17">
        <v>0</v>
      </c>
      <c r="I13" s="43">
        <f t="shared" ref="I13:I19" si="2">F13+(G13+H13)/2</f>
        <v>4</v>
      </c>
      <c r="J13" s="80">
        <v>6</v>
      </c>
      <c r="K13" s="81"/>
      <c r="L13" s="25" t="s">
        <v>190</v>
      </c>
      <c r="M13" s="13" t="s">
        <v>191</v>
      </c>
      <c r="N13" s="13" t="s">
        <v>262</v>
      </c>
      <c r="O13" s="17" t="s">
        <v>16</v>
      </c>
      <c r="P13" s="17" t="s">
        <v>17</v>
      </c>
      <c r="Q13" s="17">
        <v>4</v>
      </c>
      <c r="R13" s="17">
        <v>0</v>
      </c>
      <c r="S13" s="17">
        <v>0</v>
      </c>
      <c r="T13" s="43">
        <f t="shared" ref="T13" si="3">Q13+(R13+S13)/2</f>
        <v>4</v>
      </c>
      <c r="U13" s="17">
        <v>6</v>
      </c>
      <c r="V13" s="8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89" t="s">
        <v>360</v>
      </c>
      <c r="B14" s="90" t="s">
        <v>182</v>
      </c>
      <c r="C14" s="90" t="s">
        <v>263</v>
      </c>
      <c r="D14" s="15" t="s">
        <v>16</v>
      </c>
      <c r="E14" s="15" t="s">
        <v>17</v>
      </c>
      <c r="F14" s="17">
        <v>3</v>
      </c>
      <c r="G14" s="17">
        <v>0</v>
      </c>
      <c r="H14" s="86">
        <v>2</v>
      </c>
      <c r="I14" s="43">
        <v>4</v>
      </c>
      <c r="J14" s="87">
        <v>6</v>
      </c>
      <c r="K14" s="81"/>
      <c r="L14" s="89" t="s">
        <v>362</v>
      </c>
      <c r="M14" s="90" t="s">
        <v>192</v>
      </c>
      <c r="N14" s="90" t="s">
        <v>264</v>
      </c>
      <c r="O14" s="17" t="s">
        <v>16</v>
      </c>
      <c r="P14" s="17" t="s">
        <v>17</v>
      </c>
      <c r="Q14" s="17">
        <v>3</v>
      </c>
      <c r="R14" s="17">
        <v>0</v>
      </c>
      <c r="S14" s="88">
        <v>2</v>
      </c>
      <c r="T14" s="43">
        <v>4</v>
      </c>
      <c r="U14" s="87">
        <v>6</v>
      </c>
      <c r="V14" s="8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89" t="s">
        <v>361</v>
      </c>
      <c r="B15" s="90" t="s">
        <v>183</v>
      </c>
      <c r="C15" s="90" t="s">
        <v>265</v>
      </c>
      <c r="D15" s="15" t="s">
        <v>16</v>
      </c>
      <c r="E15" s="15" t="s">
        <v>17</v>
      </c>
      <c r="F15" s="17">
        <v>3</v>
      </c>
      <c r="G15" s="17">
        <v>0</v>
      </c>
      <c r="H15" s="86">
        <v>2</v>
      </c>
      <c r="I15" s="43">
        <v>4</v>
      </c>
      <c r="J15" s="87">
        <v>6</v>
      </c>
      <c r="K15" s="81"/>
      <c r="L15" s="89" t="s">
        <v>193</v>
      </c>
      <c r="M15" s="90" t="s">
        <v>194</v>
      </c>
      <c r="N15" s="90" t="s">
        <v>311</v>
      </c>
      <c r="O15" s="17" t="s">
        <v>16</v>
      </c>
      <c r="P15" s="17" t="s">
        <v>17</v>
      </c>
      <c r="Q15" s="17">
        <v>3</v>
      </c>
      <c r="R15" s="17">
        <v>0</v>
      </c>
      <c r="S15" s="17">
        <v>0</v>
      </c>
      <c r="T15" s="43">
        <f t="shared" ref="T15:T19" si="4">Q15+(R15+S15)/2</f>
        <v>3</v>
      </c>
      <c r="U15" s="87">
        <v>5</v>
      </c>
      <c r="V15" s="8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89" t="s">
        <v>184</v>
      </c>
      <c r="B16" s="90" t="s">
        <v>185</v>
      </c>
      <c r="C16" s="90" t="s">
        <v>266</v>
      </c>
      <c r="D16" s="15" t="s">
        <v>16</v>
      </c>
      <c r="E16" s="15" t="s">
        <v>17</v>
      </c>
      <c r="F16" s="88">
        <v>1</v>
      </c>
      <c r="G16" s="88">
        <v>2</v>
      </c>
      <c r="H16" s="17">
        <v>0</v>
      </c>
      <c r="I16" s="43">
        <f t="shared" si="2"/>
        <v>2</v>
      </c>
      <c r="J16" s="88">
        <v>3</v>
      </c>
      <c r="K16" s="81"/>
      <c r="L16" s="89" t="s">
        <v>195</v>
      </c>
      <c r="M16" s="90" t="s">
        <v>196</v>
      </c>
      <c r="N16" s="90" t="s">
        <v>268</v>
      </c>
      <c r="O16" s="17" t="s">
        <v>16</v>
      </c>
      <c r="P16" s="17" t="s">
        <v>17</v>
      </c>
      <c r="Q16" s="17">
        <v>3</v>
      </c>
      <c r="R16" s="17">
        <v>0</v>
      </c>
      <c r="S16" s="17">
        <v>0</v>
      </c>
      <c r="T16" s="43">
        <f t="shared" si="4"/>
        <v>3</v>
      </c>
      <c r="U16" s="87">
        <v>5</v>
      </c>
      <c r="V16" s="8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89" t="s">
        <v>186</v>
      </c>
      <c r="B17" s="90" t="s">
        <v>187</v>
      </c>
      <c r="C17" s="90" t="s">
        <v>267</v>
      </c>
      <c r="D17" s="17" t="s">
        <v>16</v>
      </c>
      <c r="E17" s="15" t="s">
        <v>17</v>
      </c>
      <c r="F17" s="88">
        <v>1</v>
      </c>
      <c r="G17" s="88">
        <v>2</v>
      </c>
      <c r="H17" s="17">
        <v>0</v>
      </c>
      <c r="I17" s="43">
        <f t="shared" si="2"/>
        <v>2</v>
      </c>
      <c r="J17" s="88">
        <v>3</v>
      </c>
      <c r="K17" s="81"/>
      <c r="L17" s="25" t="s">
        <v>197</v>
      </c>
      <c r="M17" s="13" t="s">
        <v>198</v>
      </c>
      <c r="N17" s="13" t="s">
        <v>270</v>
      </c>
      <c r="O17" s="17" t="s">
        <v>16</v>
      </c>
      <c r="P17" s="17" t="s">
        <v>17</v>
      </c>
      <c r="Q17" s="17">
        <v>3</v>
      </c>
      <c r="R17" s="17">
        <v>0</v>
      </c>
      <c r="S17" s="17">
        <v>0</v>
      </c>
      <c r="T17" s="43">
        <f t="shared" si="4"/>
        <v>3</v>
      </c>
      <c r="U17" s="17">
        <v>4</v>
      </c>
      <c r="V17" s="8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89" t="s">
        <v>188</v>
      </c>
      <c r="B18" s="90" t="s">
        <v>189</v>
      </c>
      <c r="C18" s="90" t="s">
        <v>269</v>
      </c>
      <c r="D18" s="17" t="s">
        <v>16</v>
      </c>
      <c r="E18" s="17" t="s">
        <v>17</v>
      </c>
      <c r="F18" s="17">
        <v>2</v>
      </c>
      <c r="G18" s="17">
        <v>0</v>
      </c>
      <c r="H18" s="17">
        <v>0</v>
      </c>
      <c r="I18" s="42">
        <f t="shared" si="2"/>
        <v>2</v>
      </c>
      <c r="J18" s="88">
        <v>2</v>
      </c>
      <c r="K18" s="82"/>
      <c r="L18" s="25"/>
      <c r="M18" s="16"/>
      <c r="N18" s="16"/>
      <c r="O18" s="17"/>
      <c r="P18" s="17"/>
      <c r="Q18" s="17"/>
      <c r="R18" s="17"/>
      <c r="S18" s="17"/>
      <c r="T18" s="42">
        <f t="shared" si="4"/>
        <v>0</v>
      </c>
      <c r="U18" s="17"/>
      <c r="V18" s="8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8"/>
      <c r="B19" s="29"/>
      <c r="C19" s="29"/>
      <c r="D19" s="45"/>
      <c r="E19" s="29" t="s">
        <v>26</v>
      </c>
      <c r="F19" s="45">
        <f>SUM(F11:F18)</f>
        <v>18</v>
      </c>
      <c r="G19" s="45">
        <f>SUM(G11:G18)</f>
        <v>4</v>
      </c>
      <c r="H19" s="45">
        <f>SUM(H11:H18)</f>
        <v>4</v>
      </c>
      <c r="I19" s="45">
        <f t="shared" si="2"/>
        <v>22</v>
      </c>
      <c r="J19" s="45">
        <f>SUM(J11:J18)</f>
        <v>30</v>
      </c>
      <c r="K19" s="83"/>
      <c r="L19" s="28"/>
      <c r="M19" s="29"/>
      <c r="N19" s="29"/>
      <c r="O19" s="45"/>
      <c r="P19" s="29" t="s">
        <v>26</v>
      </c>
      <c r="Q19" s="45">
        <f>SUM(Q11:Q18)</f>
        <v>20</v>
      </c>
      <c r="R19" s="45">
        <f>SUM(R11:R18)</f>
        <v>0</v>
      </c>
      <c r="S19" s="45">
        <f>SUM(S11:S18)</f>
        <v>2</v>
      </c>
      <c r="T19" s="45">
        <f t="shared" si="4"/>
        <v>21</v>
      </c>
      <c r="U19" s="45">
        <f>SUM(U11:U18)</f>
        <v>30</v>
      </c>
      <c r="V19" s="8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8"/>
      <c r="B20" s="30"/>
      <c r="C20" s="30"/>
      <c r="D20" s="31"/>
      <c r="E20" s="30" t="s">
        <v>27</v>
      </c>
      <c r="F20" s="31">
        <f>SUMIF(E11:E18,"=UE",F11:F18)</f>
        <v>4</v>
      </c>
      <c r="G20" s="31">
        <f>SUMIF(E11:E18,"=UE",G11:G18)</f>
        <v>0</v>
      </c>
      <c r="H20" s="31">
        <f>SUMIF(E11:E18,"=UE",H11:H18)</f>
        <v>0</v>
      </c>
      <c r="I20" s="31">
        <f>SUMIF(H11:H18,"=UE",I11:I18)</f>
        <v>0</v>
      </c>
      <c r="J20" s="45">
        <f>SUMIF(E11:E18,"=UE",J11:J18)</f>
        <v>4</v>
      </c>
      <c r="K20" s="83"/>
      <c r="L20" s="28"/>
      <c r="M20" s="30"/>
      <c r="N20" s="30"/>
      <c r="O20" s="31"/>
      <c r="P20" s="30" t="s">
        <v>27</v>
      </c>
      <c r="Q20" s="31">
        <f>SUMIF(P11:P18,"=UE",Q11:Q18)</f>
        <v>4</v>
      </c>
      <c r="R20" s="31">
        <f>SUMIF(P11:P18,"=UE",R11:R18)</f>
        <v>0</v>
      </c>
      <c r="S20" s="31">
        <f>SUMIF(P11:P18,"=UE",S11:S18)</f>
        <v>0</v>
      </c>
      <c r="T20" s="31">
        <f>SUMIF(S11:S18,"=UE",T11:T18)</f>
        <v>0</v>
      </c>
      <c r="U20" s="45">
        <f>SUMIF(P11:P18,"=UE",U11:U18)</f>
        <v>4</v>
      </c>
      <c r="V20" s="8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2"/>
      <c r="B21" s="33"/>
      <c r="C21" s="33"/>
      <c r="D21" s="34"/>
      <c r="E21" s="33" t="s">
        <v>28</v>
      </c>
      <c r="F21" s="34">
        <f>SUMIF(D11:D18,"=S",F11:F18)</f>
        <v>0</v>
      </c>
      <c r="G21" s="34">
        <f>SUMIF(D11:D18,"=S",G11:G18)</f>
        <v>0</v>
      </c>
      <c r="H21" s="34">
        <f>SUMIF(D11:D18,"=S",H11:H18)</f>
        <v>0</v>
      </c>
      <c r="I21" s="34">
        <f>SUMIF(D11:D18,"=S",I11:I18)</f>
        <v>0</v>
      </c>
      <c r="J21" s="35">
        <f>SUMIF(D11:D18,"=S",J11:J18)</f>
        <v>0</v>
      </c>
      <c r="K21" s="26"/>
      <c r="L21" s="32"/>
      <c r="M21" s="33"/>
      <c r="N21" s="33"/>
      <c r="O21" s="34"/>
      <c r="P21" s="33" t="s">
        <v>28</v>
      </c>
      <c r="Q21" s="34">
        <f>SUMIF(O11:O18,"=S",Q11:Q18)</f>
        <v>0</v>
      </c>
      <c r="R21" s="34">
        <f>SUMIF(O11:O18,"=S",R11:R18)</f>
        <v>0</v>
      </c>
      <c r="S21" s="34">
        <f>SUMIF(O11:O18,"=S",S11:S18)</f>
        <v>0</v>
      </c>
      <c r="T21" s="34">
        <f>SUMIF(O11:O18,"=S",T11:T18)</f>
        <v>0</v>
      </c>
      <c r="U21" s="35">
        <f>SUMIF(O11:O18,"=S",U11:U18)</f>
        <v>0</v>
      </c>
      <c r="V21" s="8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6"/>
      <c r="B22" s="37"/>
      <c r="C22" s="37"/>
      <c r="D22" s="38"/>
      <c r="E22" s="37" t="s">
        <v>29</v>
      </c>
      <c r="F22" s="38">
        <f>SUMIF(D11:D18,"=ÜS",F11:F18)</f>
        <v>0</v>
      </c>
      <c r="G22" s="38">
        <f>SUMIF(D11:D18,"=ÜS",G11:G18)</f>
        <v>0</v>
      </c>
      <c r="H22" s="38">
        <f>SUMIF(D11:D18,"=ÜS",H11:H18)</f>
        <v>0</v>
      </c>
      <c r="I22" s="38">
        <f>SUMIF(D11:D18,"=ÜS",I11:I18)</f>
        <v>0</v>
      </c>
      <c r="J22" s="39">
        <f>SUMIF(D11:D18,"=ÜS",J11:J18)</f>
        <v>0</v>
      </c>
      <c r="K22" s="26"/>
      <c r="L22" s="36"/>
      <c r="M22" s="37"/>
      <c r="N22" s="37"/>
      <c r="O22" s="38"/>
      <c r="P22" s="37" t="s">
        <v>29</v>
      </c>
      <c r="Q22" s="38">
        <f>SUMIF(O11:O18,"=ÜS",Q11:Q18)</f>
        <v>0</v>
      </c>
      <c r="R22" s="38">
        <f>SUMIF(O11:O18,"=ÜS",R11:R18)</f>
        <v>0</v>
      </c>
      <c r="S22" s="38">
        <f>SUMIF(O11:O18,"=ÜS",S11:S18)</f>
        <v>0</v>
      </c>
      <c r="T22" s="38">
        <f>SUMIF(O11:O18,"=ÜS",T11:T18)</f>
        <v>0</v>
      </c>
      <c r="U22" s="39">
        <f>SUMIF(O11:O18,"=ÜS",U11:U18)</f>
        <v>0</v>
      </c>
      <c r="V22" s="8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2.1" customHeight="1" x14ac:dyDescent="0.2">
      <c r="A23" s="107" t="s">
        <v>30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8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110" t="s">
        <v>31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8"/>
      <c r="L24" s="110" t="s">
        <v>32</v>
      </c>
      <c r="M24" s="111"/>
      <c r="N24" s="111"/>
      <c r="O24" s="111"/>
      <c r="P24" s="111"/>
      <c r="Q24" s="111"/>
      <c r="R24" s="111"/>
      <c r="S24" s="111"/>
      <c r="T24" s="111"/>
      <c r="U24" s="111"/>
      <c r="V24" s="8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27" t="s">
        <v>6</v>
      </c>
      <c r="B25" s="24" t="s">
        <v>7</v>
      </c>
      <c r="C25" s="22" t="s">
        <v>46</v>
      </c>
      <c r="D25" s="23" t="s">
        <v>8</v>
      </c>
      <c r="E25" s="19" t="s">
        <v>9</v>
      </c>
      <c r="F25" s="45" t="s">
        <v>10</v>
      </c>
      <c r="G25" s="45" t="s">
        <v>11</v>
      </c>
      <c r="H25" s="45" t="s">
        <v>12</v>
      </c>
      <c r="I25" s="45" t="s">
        <v>13</v>
      </c>
      <c r="J25" s="45" t="s">
        <v>14</v>
      </c>
      <c r="K25" s="20"/>
      <c r="L25" s="27" t="s">
        <v>6</v>
      </c>
      <c r="M25" s="24" t="s">
        <v>7</v>
      </c>
      <c r="N25" s="22" t="s">
        <v>46</v>
      </c>
      <c r="O25" s="23" t="s">
        <v>8</v>
      </c>
      <c r="P25" s="19" t="s">
        <v>9</v>
      </c>
      <c r="Q25" s="45" t="s">
        <v>10</v>
      </c>
      <c r="R25" s="45" t="s">
        <v>11</v>
      </c>
      <c r="S25" s="45" t="s">
        <v>12</v>
      </c>
      <c r="T25" s="45" t="s">
        <v>13</v>
      </c>
      <c r="U25" s="45" t="s">
        <v>14</v>
      </c>
      <c r="V25" s="8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89" t="s">
        <v>117</v>
      </c>
      <c r="B26" s="90" t="s">
        <v>22</v>
      </c>
      <c r="C26" s="90" t="s">
        <v>96</v>
      </c>
      <c r="D26" s="17" t="s">
        <v>20</v>
      </c>
      <c r="E26" s="17" t="s">
        <v>19</v>
      </c>
      <c r="F26" s="17">
        <v>2</v>
      </c>
      <c r="G26" s="17">
        <v>0</v>
      </c>
      <c r="H26" s="17">
        <v>0</v>
      </c>
      <c r="I26" s="42">
        <f t="shared" ref="I26:I27" si="5">F26+(G26+H26)/2</f>
        <v>2</v>
      </c>
      <c r="J26" s="87">
        <v>2</v>
      </c>
      <c r="K26" s="84"/>
      <c r="L26" s="89" t="s">
        <v>359</v>
      </c>
      <c r="M26" s="90" t="s">
        <v>23</v>
      </c>
      <c r="N26" s="90" t="s">
        <v>98</v>
      </c>
      <c r="O26" s="17" t="s">
        <v>20</v>
      </c>
      <c r="P26" s="17" t="s">
        <v>19</v>
      </c>
      <c r="Q26" s="17">
        <v>2</v>
      </c>
      <c r="R26" s="17">
        <v>0</v>
      </c>
      <c r="S26" s="17">
        <v>0</v>
      </c>
      <c r="T26" s="42">
        <f t="shared" ref="T26:T27" si="6">Q26+(R26+S26)/2</f>
        <v>2</v>
      </c>
      <c r="U26" s="87">
        <v>2</v>
      </c>
      <c r="V26" s="8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25" t="s">
        <v>199</v>
      </c>
      <c r="B27" s="13" t="s">
        <v>200</v>
      </c>
      <c r="C27" s="13" t="s">
        <v>271</v>
      </c>
      <c r="D27" s="17" t="s">
        <v>16</v>
      </c>
      <c r="E27" s="17" t="s">
        <v>17</v>
      </c>
      <c r="F27" s="17">
        <v>3</v>
      </c>
      <c r="G27" s="17">
        <v>0</v>
      </c>
      <c r="H27" s="17">
        <v>0</v>
      </c>
      <c r="I27" s="42">
        <f t="shared" si="5"/>
        <v>3</v>
      </c>
      <c r="J27" s="17">
        <v>5</v>
      </c>
      <c r="K27" s="85"/>
      <c r="L27" s="25" t="s">
        <v>323</v>
      </c>
      <c r="M27" s="13" t="s">
        <v>324</v>
      </c>
      <c r="N27" s="13" t="s">
        <v>325</v>
      </c>
      <c r="O27" s="17" t="s">
        <v>16</v>
      </c>
      <c r="P27" s="17" t="s">
        <v>17</v>
      </c>
      <c r="Q27" s="17">
        <v>3</v>
      </c>
      <c r="R27" s="17">
        <v>0</v>
      </c>
      <c r="S27" s="17">
        <v>0</v>
      </c>
      <c r="T27" s="42">
        <f t="shared" si="6"/>
        <v>3</v>
      </c>
      <c r="U27" s="17">
        <v>4</v>
      </c>
      <c r="V27" s="8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25" t="s">
        <v>201</v>
      </c>
      <c r="B28" s="13" t="s">
        <v>202</v>
      </c>
      <c r="C28" s="13" t="s">
        <v>272</v>
      </c>
      <c r="D28" s="15" t="s">
        <v>16</v>
      </c>
      <c r="E28" s="15" t="s">
        <v>17</v>
      </c>
      <c r="F28" s="15">
        <v>3</v>
      </c>
      <c r="G28" s="15">
        <v>0</v>
      </c>
      <c r="H28" s="15">
        <v>0</v>
      </c>
      <c r="I28" s="43">
        <f t="shared" ref="I28:I33" si="7">F28+(G28+H28)/2</f>
        <v>3</v>
      </c>
      <c r="J28" s="17">
        <v>4</v>
      </c>
      <c r="K28" s="84"/>
      <c r="L28" s="25" t="s">
        <v>209</v>
      </c>
      <c r="M28" s="13" t="s">
        <v>291</v>
      </c>
      <c r="N28" s="13" t="s">
        <v>276</v>
      </c>
      <c r="O28" s="17" t="s">
        <v>16</v>
      </c>
      <c r="P28" s="17" t="s">
        <v>17</v>
      </c>
      <c r="Q28" s="17">
        <v>3</v>
      </c>
      <c r="R28" s="17">
        <v>0</v>
      </c>
      <c r="S28" s="17">
        <v>0</v>
      </c>
      <c r="T28" s="43">
        <f t="shared" ref="T28:T33" si="8">Q28+(R28+S28)/2</f>
        <v>3</v>
      </c>
      <c r="U28" s="17">
        <v>5</v>
      </c>
      <c r="V28" s="8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25" t="s">
        <v>203</v>
      </c>
      <c r="B29" s="13" t="s">
        <v>321</v>
      </c>
      <c r="C29" s="13" t="s">
        <v>318</v>
      </c>
      <c r="D29" s="15" t="s">
        <v>16</v>
      </c>
      <c r="E29" s="15" t="s">
        <v>17</v>
      </c>
      <c r="F29" s="15">
        <v>3</v>
      </c>
      <c r="G29" s="15">
        <v>0</v>
      </c>
      <c r="H29" s="15">
        <v>0</v>
      </c>
      <c r="I29" s="43">
        <f t="shared" si="7"/>
        <v>3</v>
      </c>
      <c r="J29" s="17">
        <v>4</v>
      </c>
      <c r="K29" s="84"/>
      <c r="L29" s="25" t="s">
        <v>210</v>
      </c>
      <c r="M29" s="13" t="s">
        <v>310</v>
      </c>
      <c r="N29" s="13" t="s">
        <v>277</v>
      </c>
      <c r="O29" s="17" t="s">
        <v>16</v>
      </c>
      <c r="P29" s="17" t="s">
        <v>17</v>
      </c>
      <c r="Q29" s="17">
        <v>3</v>
      </c>
      <c r="R29" s="17">
        <v>0</v>
      </c>
      <c r="S29" s="17">
        <v>0</v>
      </c>
      <c r="T29" s="43">
        <f t="shared" si="8"/>
        <v>3</v>
      </c>
      <c r="U29" s="17">
        <v>5</v>
      </c>
      <c r="V29" s="8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5" t="s">
        <v>205</v>
      </c>
      <c r="B30" s="14" t="s">
        <v>204</v>
      </c>
      <c r="C30" s="13" t="s">
        <v>273</v>
      </c>
      <c r="D30" s="15" t="s">
        <v>16</v>
      </c>
      <c r="E30" s="15" t="s">
        <v>17</v>
      </c>
      <c r="F30" s="15">
        <v>3</v>
      </c>
      <c r="G30" s="15">
        <v>0</v>
      </c>
      <c r="H30" s="15">
        <v>0</v>
      </c>
      <c r="I30" s="43">
        <f t="shared" si="7"/>
        <v>3</v>
      </c>
      <c r="J30" s="80">
        <v>5</v>
      </c>
      <c r="K30" s="84"/>
      <c r="L30" s="25" t="s">
        <v>211</v>
      </c>
      <c r="M30" s="13" t="s">
        <v>319</v>
      </c>
      <c r="N30" s="13" t="s">
        <v>320</v>
      </c>
      <c r="O30" s="17" t="s">
        <v>16</v>
      </c>
      <c r="P30" s="17" t="s">
        <v>17</v>
      </c>
      <c r="Q30" s="17">
        <v>3</v>
      </c>
      <c r="R30" s="17">
        <v>0</v>
      </c>
      <c r="S30" s="17">
        <v>0</v>
      </c>
      <c r="T30" s="43">
        <f t="shared" si="8"/>
        <v>3</v>
      </c>
      <c r="U30" s="17">
        <v>5</v>
      </c>
      <c r="V30" s="8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5" t="s">
        <v>207</v>
      </c>
      <c r="B31" s="14" t="s">
        <v>206</v>
      </c>
      <c r="C31" s="13" t="s">
        <v>274</v>
      </c>
      <c r="D31" s="15" t="s">
        <v>16</v>
      </c>
      <c r="E31" s="15" t="s">
        <v>17</v>
      </c>
      <c r="F31" s="15">
        <v>3</v>
      </c>
      <c r="G31" s="15">
        <v>0</v>
      </c>
      <c r="H31" s="15">
        <v>0</v>
      </c>
      <c r="I31" s="43">
        <f t="shared" si="7"/>
        <v>3</v>
      </c>
      <c r="J31" s="17">
        <v>5</v>
      </c>
      <c r="K31" s="1"/>
      <c r="L31" s="89" t="s">
        <v>212</v>
      </c>
      <c r="M31" s="90" t="s">
        <v>213</v>
      </c>
      <c r="N31" s="90" t="s">
        <v>279</v>
      </c>
      <c r="O31" s="17" t="s">
        <v>16</v>
      </c>
      <c r="P31" s="17" t="s">
        <v>17</v>
      </c>
      <c r="Q31" s="17">
        <v>2</v>
      </c>
      <c r="R31" s="17">
        <v>0</v>
      </c>
      <c r="S31" s="17">
        <v>0</v>
      </c>
      <c r="T31" s="43">
        <f t="shared" si="8"/>
        <v>2</v>
      </c>
      <c r="U31" s="87">
        <v>3</v>
      </c>
      <c r="V31" s="8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89" t="s">
        <v>322</v>
      </c>
      <c r="B32" s="90" t="s">
        <v>208</v>
      </c>
      <c r="C32" s="90" t="s">
        <v>275</v>
      </c>
      <c r="D32" s="15" t="s">
        <v>16</v>
      </c>
      <c r="E32" s="15" t="s">
        <v>17</v>
      </c>
      <c r="F32" s="15">
        <v>3</v>
      </c>
      <c r="G32" s="15">
        <v>0</v>
      </c>
      <c r="H32" s="15">
        <v>0</v>
      </c>
      <c r="I32" s="43">
        <f t="shared" si="7"/>
        <v>3</v>
      </c>
      <c r="J32" s="88">
        <v>5</v>
      </c>
      <c r="K32" s="1"/>
      <c r="L32" s="25" t="s">
        <v>214</v>
      </c>
      <c r="M32" s="13" t="s">
        <v>215</v>
      </c>
      <c r="N32" s="13" t="s">
        <v>278</v>
      </c>
      <c r="O32" s="17" t="s">
        <v>16</v>
      </c>
      <c r="P32" s="17" t="s">
        <v>17</v>
      </c>
      <c r="Q32" s="17">
        <v>2</v>
      </c>
      <c r="R32" s="17">
        <v>0</v>
      </c>
      <c r="S32" s="17">
        <v>0</v>
      </c>
      <c r="T32" s="43">
        <f t="shared" si="8"/>
        <v>2</v>
      </c>
      <c r="U32" s="17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5"/>
      <c r="B33" s="16"/>
      <c r="C33" s="16"/>
      <c r="D33" s="17"/>
      <c r="E33" s="17"/>
      <c r="F33" s="17"/>
      <c r="G33" s="17"/>
      <c r="H33" s="17"/>
      <c r="I33" s="42">
        <f t="shared" si="7"/>
        <v>0</v>
      </c>
      <c r="J33" s="17"/>
      <c r="K33" s="1"/>
      <c r="L33" s="25" t="s">
        <v>216</v>
      </c>
      <c r="M33" s="16" t="s">
        <v>217</v>
      </c>
      <c r="N33" s="16" t="s">
        <v>280</v>
      </c>
      <c r="O33" s="17" t="s">
        <v>16</v>
      </c>
      <c r="P33" s="17" t="s">
        <v>19</v>
      </c>
      <c r="Q33" s="17">
        <v>2</v>
      </c>
      <c r="R33" s="17">
        <v>0</v>
      </c>
      <c r="S33" s="17">
        <v>0</v>
      </c>
      <c r="T33" s="42">
        <f t="shared" si="8"/>
        <v>2</v>
      </c>
      <c r="U33" s="17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8"/>
      <c r="B34" s="29"/>
      <c r="C34" s="29"/>
      <c r="D34" s="45"/>
      <c r="E34" s="29" t="s">
        <v>26</v>
      </c>
      <c r="F34" s="45">
        <f>SUM(F26:F33)</f>
        <v>20</v>
      </c>
      <c r="G34" s="45">
        <f>SUM(G26:G33)</f>
        <v>0</v>
      </c>
      <c r="H34" s="45">
        <f>SUM(H26:H33)</f>
        <v>0</v>
      </c>
      <c r="I34" s="45">
        <f>F34+(G34+H34)/2</f>
        <v>20</v>
      </c>
      <c r="J34" s="45">
        <f>SUM(J26:J33)</f>
        <v>30</v>
      </c>
      <c r="K34" s="21"/>
      <c r="L34" s="28"/>
      <c r="M34" s="29"/>
      <c r="N34" s="29"/>
      <c r="O34" s="45"/>
      <c r="P34" s="29" t="s">
        <v>26</v>
      </c>
      <c r="Q34" s="45">
        <f>SUM(Q26:Q33)</f>
        <v>20</v>
      </c>
      <c r="R34" s="45">
        <f>SUM(R26:R33)</f>
        <v>0</v>
      </c>
      <c r="S34" s="45">
        <f>SUM(S26:S33)</f>
        <v>0</v>
      </c>
      <c r="T34" s="45">
        <f>Q34+(R34+S34)/2</f>
        <v>20</v>
      </c>
      <c r="U34" s="45">
        <f>SUM(U26:U33)</f>
        <v>30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8"/>
      <c r="B35" s="30"/>
      <c r="C35" s="30"/>
      <c r="D35" s="31"/>
      <c r="E35" s="30" t="s">
        <v>27</v>
      </c>
      <c r="F35" s="31">
        <f>SUMIF(E26:E33,"=UE",F26:F33)</f>
        <v>2</v>
      </c>
      <c r="G35" s="31">
        <f>SUMIF(E26:E33,"=UE",G26:G33)</f>
        <v>0</v>
      </c>
      <c r="H35" s="31">
        <f>SUMIF(E26:E33,"=UE",H26:H33)</f>
        <v>0</v>
      </c>
      <c r="I35" s="31">
        <f>SUMIF(H26:H33,"=UE",I26:I33)</f>
        <v>0</v>
      </c>
      <c r="J35" s="45">
        <f>SUMIF(E26:E33,"=UE",J26:J33)</f>
        <v>2</v>
      </c>
      <c r="K35" s="21"/>
      <c r="L35" s="28"/>
      <c r="M35" s="30"/>
      <c r="N35" s="30"/>
      <c r="O35" s="31"/>
      <c r="P35" s="30" t="s">
        <v>27</v>
      </c>
      <c r="Q35" s="31">
        <f>SUMIF(P26:P33,"=UE",Q26:Q33)</f>
        <v>4</v>
      </c>
      <c r="R35" s="31">
        <f>SUMIF(P26:P33,"=UE",R26:R33)</f>
        <v>0</v>
      </c>
      <c r="S35" s="31">
        <f>SUMIF(P26:P33,"=UE",S26:S33)</f>
        <v>0</v>
      </c>
      <c r="T35" s="31">
        <f>SUMIF(S26:S33,"=UE",T26:T33)</f>
        <v>0</v>
      </c>
      <c r="U35" s="45">
        <f>SUMIF(P26:P33,"=UE",U26:U33)</f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2"/>
      <c r="B36" s="33"/>
      <c r="C36" s="33"/>
      <c r="D36" s="34"/>
      <c r="E36" s="33" t="s">
        <v>28</v>
      </c>
      <c r="F36" s="34">
        <f>SUMIF(D26:D33,"=S",F26:F33)</f>
        <v>0</v>
      </c>
      <c r="G36" s="34">
        <f>SUMIF(D26:D33,"=S",G26:G33)</f>
        <v>0</v>
      </c>
      <c r="H36" s="34">
        <f>SUMIF(D26:D33,"=S",H26:H33)</f>
        <v>0</v>
      </c>
      <c r="I36" s="34">
        <f>SUMIF(D26:D33,"=S",I26:I33)</f>
        <v>0</v>
      </c>
      <c r="J36" s="35">
        <f>SUMIF(D26:D33,"=S",J26:J33)</f>
        <v>0</v>
      </c>
      <c r="K36" s="21"/>
      <c r="L36" s="32"/>
      <c r="M36" s="33"/>
      <c r="N36" s="33"/>
      <c r="O36" s="34"/>
      <c r="P36" s="33" t="s">
        <v>28</v>
      </c>
      <c r="Q36" s="34">
        <f>SUMIF(O26:O33,"=S",Q26:Q33)</f>
        <v>0</v>
      </c>
      <c r="R36" s="34">
        <f>SUMIF(O26:O33,"=S",R26:R33)</f>
        <v>0</v>
      </c>
      <c r="S36" s="34">
        <f>SUMIF(O26:O33,"=S",S26:S33)</f>
        <v>0</v>
      </c>
      <c r="T36" s="34">
        <f>SUMIF(O26:O33,"=S",T26:T33)</f>
        <v>0</v>
      </c>
      <c r="U36" s="35">
        <f>SUMIF(O26:O33,"=S",U26:U33)</f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6"/>
      <c r="B37" s="37"/>
      <c r="C37" s="37"/>
      <c r="D37" s="38"/>
      <c r="E37" s="37" t="s">
        <v>29</v>
      </c>
      <c r="F37" s="38">
        <f>SUMIF(D26:D33,"=ÜS",F26:F33)</f>
        <v>0</v>
      </c>
      <c r="G37" s="38">
        <f>SUMIF(D26:D33,"=ÜS",G26:G33)</f>
        <v>0</v>
      </c>
      <c r="H37" s="38">
        <f>SUMIF(D26:D33,"=ÜS",H26:H33)</f>
        <v>0</v>
      </c>
      <c r="I37" s="38">
        <f>SUMIF(D26:D33,"=ÜS",I26:I33)</f>
        <v>0</v>
      </c>
      <c r="J37" s="39">
        <f>SUMIF(D26:D33,"=ÜS",J26:J33)</f>
        <v>0</v>
      </c>
      <c r="K37" s="26"/>
      <c r="L37" s="36"/>
      <c r="M37" s="37"/>
      <c r="N37" s="37"/>
      <c r="O37" s="38"/>
      <c r="P37" s="37" t="s">
        <v>29</v>
      </c>
      <c r="Q37" s="38">
        <f>SUMIF(O26:O33,"=ÜS",Q26:Q33)</f>
        <v>0</v>
      </c>
      <c r="R37" s="38">
        <f>SUMIF(O26:O33,"=ÜS",R26:R33)</f>
        <v>0</v>
      </c>
      <c r="S37" s="38">
        <f>SUMIF(O26:O33,"=ÜS",S26:S33)</f>
        <v>0</v>
      </c>
      <c r="T37" s="38">
        <f>SUMIF(O26:O33,"=ÜS",T26:T33)</f>
        <v>0</v>
      </c>
      <c r="U37" s="39">
        <f>SUMIF(O26:O33,"=ÜS",U26:U33)</f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2.1" customHeight="1" x14ac:dyDescent="0.2">
      <c r="A38" s="107" t="s">
        <v>34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110" t="s">
        <v>35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8"/>
      <c r="L39" s="110" t="s">
        <v>36</v>
      </c>
      <c r="M39" s="111"/>
      <c r="N39" s="111"/>
      <c r="O39" s="111"/>
      <c r="P39" s="111"/>
      <c r="Q39" s="111"/>
      <c r="R39" s="111"/>
      <c r="S39" s="111"/>
      <c r="T39" s="111"/>
      <c r="U39" s="11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1" customHeight="1" x14ac:dyDescent="0.2">
      <c r="A40" s="27" t="s">
        <v>6</v>
      </c>
      <c r="B40" s="24" t="s">
        <v>7</v>
      </c>
      <c r="C40" s="22" t="s">
        <v>46</v>
      </c>
      <c r="D40" s="23" t="s">
        <v>8</v>
      </c>
      <c r="E40" s="19" t="s">
        <v>9</v>
      </c>
      <c r="F40" s="45" t="s">
        <v>10</v>
      </c>
      <c r="G40" s="45" t="s">
        <v>11</v>
      </c>
      <c r="H40" s="45" t="s">
        <v>12</v>
      </c>
      <c r="I40" s="45" t="s">
        <v>13</v>
      </c>
      <c r="J40" s="45" t="s">
        <v>14</v>
      </c>
      <c r="K40" s="20"/>
      <c r="L40" s="27" t="s">
        <v>6</v>
      </c>
      <c r="M40" s="24" t="s">
        <v>7</v>
      </c>
      <c r="N40" s="22" t="s">
        <v>46</v>
      </c>
      <c r="O40" s="23" t="s">
        <v>8</v>
      </c>
      <c r="P40" s="19" t="s">
        <v>9</v>
      </c>
      <c r="Q40" s="45" t="s">
        <v>10</v>
      </c>
      <c r="R40" s="45" t="s">
        <v>11</v>
      </c>
      <c r="S40" s="45" t="s">
        <v>12</v>
      </c>
      <c r="T40" s="45" t="s">
        <v>13</v>
      </c>
      <c r="U40" s="45" t="s">
        <v>14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89" t="s">
        <v>218</v>
      </c>
      <c r="B41" s="90" t="s">
        <v>219</v>
      </c>
      <c r="C41" s="90" t="s">
        <v>281</v>
      </c>
      <c r="D41" s="17" t="s">
        <v>16</v>
      </c>
      <c r="E41" s="17" t="s">
        <v>17</v>
      </c>
      <c r="F41" s="17">
        <v>3</v>
      </c>
      <c r="G41" s="17">
        <v>0</v>
      </c>
      <c r="H41" s="17">
        <v>0</v>
      </c>
      <c r="I41" s="42">
        <f t="shared" ref="I41:I48" si="9">F41+(G41+H41)/2</f>
        <v>3</v>
      </c>
      <c r="J41" s="87">
        <v>5</v>
      </c>
      <c r="K41" s="84"/>
      <c r="L41" s="25" t="s">
        <v>228</v>
      </c>
      <c r="M41" s="13" t="s">
        <v>229</v>
      </c>
      <c r="N41" s="13" t="s">
        <v>286</v>
      </c>
      <c r="O41" s="17" t="s">
        <v>16</v>
      </c>
      <c r="P41" s="17" t="s">
        <v>17</v>
      </c>
      <c r="Q41" s="17">
        <v>3</v>
      </c>
      <c r="R41" s="17">
        <v>0</v>
      </c>
      <c r="S41" s="17">
        <v>0</v>
      </c>
      <c r="T41" s="42">
        <f t="shared" ref="T41:T48" si="10">Q41+(R41+S41)/2</f>
        <v>3</v>
      </c>
      <c r="U41" s="17">
        <v>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25" t="s">
        <v>220</v>
      </c>
      <c r="B42" s="13" t="s">
        <v>221</v>
      </c>
      <c r="C42" s="13" t="s">
        <v>282</v>
      </c>
      <c r="D42" s="17" t="s">
        <v>16</v>
      </c>
      <c r="E42" s="17" t="s">
        <v>17</v>
      </c>
      <c r="F42" s="17">
        <v>3</v>
      </c>
      <c r="G42" s="17">
        <v>0</v>
      </c>
      <c r="H42" s="17">
        <v>0</v>
      </c>
      <c r="I42" s="42">
        <f t="shared" si="9"/>
        <v>3</v>
      </c>
      <c r="J42" s="17">
        <v>4</v>
      </c>
      <c r="K42" s="84"/>
      <c r="L42" s="25" t="s">
        <v>230</v>
      </c>
      <c r="M42" s="13" t="s">
        <v>231</v>
      </c>
      <c r="N42" s="13" t="s">
        <v>287</v>
      </c>
      <c r="O42" s="17" t="s">
        <v>16</v>
      </c>
      <c r="P42" s="17" t="s">
        <v>17</v>
      </c>
      <c r="Q42" s="17">
        <v>3</v>
      </c>
      <c r="R42" s="17">
        <v>0</v>
      </c>
      <c r="S42" s="17">
        <v>0</v>
      </c>
      <c r="T42" s="42">
        <f t="shared" si="10"/>
        <v>3</v>
      </c>
      <c r="U42" s="17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25" t="s">
        <v>222</v>
      </c>
      <c r="B43" s="13" t="s">
        <v>223</v>
      </c>
      <c r="C43" s="13" t="s">
        <v>283</v>
      </c>
      <c r="D43" s="17" t="s">
        <v>16</v>
      </c>
      <c r="E43" s="17" t="s">
        <v>17</v>
      </c>
      <c r="F43" s="17">
        <v>3</v>
      </c>
      <c r="G43" s="17">
        <v>0</v>
      </c>
      <c r="H43" s="17">
        <v>0</v>
      </c>
      <c r="I43" s="43">
        <f t="shared" si="9"/>
        <v>3</v>
      </c>
      <c r="J43" s="17">
        <v>5</v>
      </c>
      <c r="K43" s="84"/>
      <c r="L43" s="25" t="s">
        <v>232</v>
      </c>
      <c r="M43" s="13" t="s">
        <v>233</v>
      </c>
      <c r="N43" s="13" t="s">
        <v>288</v>
      </c>
      <c r="O43" s="17" t="s">
        <v>16</v>
      </c>
      <c r="P43" s="17" t="s">
        <v>17</v>
      </c>
      <c r="Q43" s="17">
        <v>3</v>
      </c>
      <c r="R43" s="17">
        <v>0</v>
      </c>
      <c r="S43" s="17">
        <v>0</v>
      </c>
      <c r="T43" s="43">
        <f t="shared" si="10"/>
        <v>3</v>
      </c>
      <c r="U43" s="17">
        <v>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25" t="s">
        <v>224</v>
      </c>
      <c r="B44" s="13" t="s">
        <v>225</v>
      </c>
      <c r="C44" s="13" t="s">
        <v>284</v>
      </c>
      <c r="D44" s="17" t="s">
        <v>16</v>
      </c>
      <c r="E44" s="17" t="s">
        <v>17</v>
      </c>
      <c r="F44" s="17">
        <v>3</v>
      </c>
      <c r="G44" s="17">
        <v>0</v>
      </c>
      <c r="H44" s="17">
        <v>0</v>
      </c>
      <c r="I44" s="43">
        <f t="shared" si="9"/>
        <v>3</v>
      </c>
      <c r="J44" s="17">
        <v>5</v>
      </c>
      <c r="K44" s="84"/>
      <c r="L44" s="25" t="s">
        <v>234</v>
      </c>
      <c r="M44" s="13" t="s">
        <v>235</v>
      </c>
      <c r="N44" s="13" t="s">
        <v>289</v>
      </c>
      <c r="O44" s="17" t="s">
        <v>16</v>
      </c>
      <c r="P44" s="17" t="s">
        <v>17</v>
      </c>
      <c r="Q44" s="17">
        <v>3</v>
      </c>
      <c r="R44" s="17">
        <v>0</v>
      </c>
      <c r="S44" s="17">
        <v>0</v>
      </c>
      <c r="T44" s="43">
        <f t="shared" si="10"/>
        <v>3</v>
      </c>
      <c r="U44" s="17">
        <v>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89" t="s">
        <v>226</v>
      </c>
      <c r="B45" s="90" t="s">
        <v>227</v>
      </c>
      <c r="C45" s="90" t="s">
        <v>285</v>
      </c>
      <c r="D45" s="17" t="s">
        <v>16</v>
      </c>
      <c r="E45" s="17" t="s">
        <v>17</v>
      </c>
      <c r="F45" s="17">
        <v>3</v>
      </c>
      <c r="G45" s="17">
        <v>0</v>
      </c>
      <c r="H45" s="17">
        <v>0</v>
      </c>
      <c r="I45" s="43">
        <f t="shared" si="9"/>
        <v>3</v>
      </c>
      <c r="J45" s="88">
        <v>5</v>
      </c>
      <c r="K45" s="84"/>
      <c r="L45" s="25" t="s">
        <v>236</v>
      </c>
      <c r="M45" s="13" t="s">
        <v>237</v>
      </c>
      <c r="N45" s="13" t="s">
        <v>290</v>
      </c>
      <c r="O45" s="17" t="s">
        <v>16</v>
      </c>
      <c r="P45" s="17" t="s">
        <v>17</v>
      </c>
      <c r="Q45" s="17">
        <v>3</v>
      </c>
      <c r="R45" s="17">
        <v>0</v>
      </c>
      <c r="S45" s="17">
        <v>0</v>
      </c>
      <c r="T45" s="43">
        <f t="shared" si="10"/>
        <v>3</v>
      </c>
      <c r="U45" s="17">
        <v>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25"/>
      <c r="B46" s="13" t="s">
        <v>329</v>
      </c>
      <c r="C46" s="13" t="s">
        <v>326</v>
      </c>
      <c r="D46" s="15" t="s">
        <v>18</v>
      </c>
      <c r="E46" s="15" t="s">
        <v>17</v>
      </c>
      <c r="F46" s="15">
        <v>2</v>
      </c>
      <c r="G46" s="15">
        <v>0</v>
      </c>
      <c r="H46" s="15">
        <v>0</v>
      </c>
      <c r="I46" s="43">
        <f t="shared" si="9"/>
        <v>2</v>
      </c>
      <c r="J46" s="15">
        <v>3</v>
      </c>
      <c r="K46" s="1"/>
      <c r="L46" s="25"/>
      <c r="M46" s="13" t="s">
        <v>331</v>
      </c>
      <c r="N46" s="13" t="s">
        <v>332</v>
      </c>
      <c r="O46" s="15" t="s">
        <v>18</v>
      </c>
      <c r="P46" s="15" t="s">
        <v>17</v>
      </c>
      <c r="Q46" s="15">
        <v>2</v>
      </c>
      <c r="R46" s="15">
        <v>0</v>
      </c>
      <c r="S46" s="15">
        <v>0</v>
      </c>
      <c r="T46" s="43">
        <f t="shared" ref="T46" si="11">Q46+(R46+S46)/2</f>
        <v>2</v>
      </c>
      <c r="U46" s="15">
        <v>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25"/>
      <c r="B47" s="16" t="s">
        <v>328</v>
      </c>
      <c r="C47" s="16" t="s">
        <v>327</v>
      </c>
      <c r="D47" s="15" t="s">
        <v>21</v>
      </c>
      <c r="E47" s="15" t="s">
        <v>19</v>
      </c>
      <c r="F47" s="15">
        <v>2</v>
      </c>
      <c r="G47" s="15">
        <v>0</v>
      </c>
      <c r="H47" s="15">
        <v>0</v>
      </c>
      <c r="I47" s="43">
        <f t="shared" si="9"/>
        <v>2</v>
      </c>
      <c r="J47" s="15">
        <v>3</v>
      </c>
      <c r="K47" s="1"/>
      <c r="L47" s="25"/>
      <c r="M47" s="16" t="s">
        <v>330</v>
      </c>
      <c r="N47" s="16" t="s">
        <v>333</v>
      </c>
      <c r="O47" s="15" t="s">
        <v>21</v>
      </c>
      <c r="P47" s="15" t="s">
        <v>19</v>
      </c>
      <c r="Q47" s="15">
        <v>2</v>
      </c>
      <c r="R47" s="15">
        <v>0</v>
      </c>
      <c r="S47" s="15">
        <v>0</v>
      </c>
      <c r="T47" s="43">
        <f t="shared" si="10"/>
        <v>2</v>
      </c>
      <c r="U47" s="15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28"/>
      <c r="B48" s="29"/>
      <c r="C48" s="29"/>
      <c r="D48" s="45"/>
      <c r="E48" s="29" t="s">
        <v>26</v>
      </c>
      <c r="F48" s="45">
        <f>SUM(F41:F47)</f>
        <v>19</v>
      </c>
      <c r="G48" s="45">
        <f>SUM(G41:G47)</f>
        <v>0</v>
      </c>
      <c r="H48" s="45">
        <f>SUM(H41:H47)</f>
        <v>0</v>
      </c>
      <c r="I48" s="45">
        <f t="shared" si="9"/>
        <v>19</v>
      </c>
      <c r="J48" s="45">
        <f>SUM(J41:J47)</f>
        <v>30</v>
      </c>
      <c r="K48" s="21"/>
      <c r="L48" s="28"/>
      <c r="M48" s="29"/>
      <c r="N48" s="29"/>
      <c r="O48" s="45"/>
      <c r="P48" s="29" t="s">
        <v>26</v>
      </c>
      <c r="Q48" s="45">
        <f>SUM(Q41:Q47)</f>
        <v>19</v>
      </c>
      <c r="R48" s="45">
        <f>SUM(R41:R47)</f>
        <v>0</v>
      </c>
      <c r="S48" s="45">
        <f>SUM(S41:S47)</f>
        <v>0</v>
      </c>
      <c r="T48" s="45">
        <f t="shared" si="10"/>
        <v>19</v>
      </c>
      <c r="U48" s="45">
        <f>SUM(U41:U47)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28"/>
      <c r="B49" s="30"/>
      <c r="C49" s="30"/>
      <c r="D49" s="31"/>
      <c r="E49" s="30" t="s">
        <v>27</v>
      </c>
      <c r="F49" s="31">
        <f>SUMIF(E41:E47,"=UE",F41:F47)</f>
        <v>2</v>
      </c>
      <c r="G49" s="31">
        <f>SUMIF(E41:E47,"=UE",G41:G47)</f>
        <v>0</v>
      </c>
      <c r="H49" s="31">
        <f>SUMIF(E41:E47,"=UE",H41:H47)</f>
        <v>0</v>
      </c>
      <c r="I49" s="31">
        <f>SUMIF(E41:E47,"=UE",I41:I47)</f>
        <v>2</v>
      </c>
      <c r="J49" s="45">
        <f>SUMIF(E41:E47,"=UE",J41:J47)</f>
        <v>3</v>
      </c>
      <c r="K49" s="21"/>
      <c r="L49" s="28"/>
      <c r="M49" s="30"/>
      <c r="N49" s="30"/>
      <c r="O49" s="31"/>
      <c r="P49" s="30" t="s">
        <v>27</v>
      </c>
      <c r="Q49" s="31">
        <f>SUMIF(P41:P47,"=UE",Q41:Q47)</f>
        <v>2</v>
      </c>
      <c r="R49" s="31">
        <f>SUMIF(P41:P47,"=UE",R41:R47)</f>
        <v>0</v>
      </c>
      <c r="S49" s="31">
        <f>SUMIF(P41:P47,"=UE",S41:S47)</f>
        <v>0</v>
      </c>
      <c r="T49" s="31">
        <f>SUMIF(P41:P47,"=UE",T41:T47)</f>
        <v>2</v>
      </c>
      <c r="U49" s="45">
        <f>SUMIF(P41:P47,"=UE",U41:U47)</f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2"/>
      <c r="B50" s="33"/>
      <c r="C50" s="33"/>
      <c r="D50" s="34"/>
      <c r="E50" s="33" t="s">
        <v>28</v>
      </c>
      <c r="F50" s="34">
        <f>SUMIF(D41:D47,"=S",F41:F47)</f>
        <v>2</v>
      </c>
      <c r="G50" s="34">
        <f>SUMIF(D41:D47,"=S",G41:G47)</f>
        <v>0</v>
      </c>
      <c r="H50" s="34">
        <f>SUMIF(D41:D47,"=S",H41:H47)</f>
        <v>0</v>
      </c>
      <c r="I50" s="34">
        <f>SUMIF(D41:D47,"=S",I41:I47)</f>
        <v>2</v>
      </c>
      <c r="J50" s="35">
        <f>SUMIF(D41:D47,"=S",J41:J47)</f>
        <v>3</v>
      </c>
      <c r="K50" s="21"/>
      <c r="L50" s="32"/>
      <c r="M50" s="33"/>
      <c r="N50" s="33"/>
      <c r="O50" s="34"/>
      <c r="P50" s="33" t="s">
        <v>28</v>
      </c>
      <c r="Q50" s="34">
        <f>SUMIF(O41:O47,"=S",Q41:Q47)</f>
        <v>2</v>
      </c>
      <c r="R50" s="34">
        <f>SUMIF(O41:O47,"=S",R41:R47)</f>
        <v>0</v>
      </c>
      <c r="S50" s="34">
        <f>SUMIF(O41:O47,"=S",S41:S47)</f>
        <v>0</v>
      </c>
      <c r="T50" s="34">
        <f>SUMIF(O41:O47,"=S",T41:T47)</f>
        <v>2</v>
      </c>
      <c r="U50" s="35">
        <f>SUMIF(O41:O47,"=S",U41:U47)</f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6"/>
      <c r="B51" s="37"/>
      <c r="C51" s="37"/>
      <c r="D51" s="38"/>
      <c r="E51" s="37" t="s">
        <v>29</v>
      </c>
      <c r="F51" s="38">
        <f>SUMIF(D41:D47,"=ÜS",F41:F47)</f>
        <v>2</v>
      </c>
      <c r="G51" s="38">
        <f>SUMIF(D41:D47,"=ÜS",G41:G47)</f>
        <v>0</v>
      </c>
      <c r="H51" s="38">
        <f>SUMIF(D41:D47,"=ÜS",H41:H47)</f>
        <v>0</v>
      </c>
      <c r="I51" s="38">
        <f>SUMIF(D41:D47,"=ÜS",I41:I47)</f>
        <v>2</v>
      </c>
      <c r="J51" s="39">
        <f>SUMIF(D41:D47,"=ÜS",J41:J47)</f>
        <v>3</v>
      </c>
      <c r="K51" s="26"/>
      <c r="L51" s="36"/>
      <c r="M51" s="37"/>
      <c r="N51" s="37"/>
      <c r="O51" s="38"/>
      <c r="P51" s="37" t="s">
        <v>29</v>
      </c>
      <c r="Q51" s="38">
        <f>SUMIF(O41:O47,"=ÜS",Q41:Q47)</f>
        <v>2</v>
      </c>
      <c r="R51" s="38">
        <f>SUMIF(O41:O47,"=ÜS",R41:R47)</f>
        <v>0</v>
      </c>
      <c r="S51" s="38">
        <f>SUMIF(O41:O47,"=ÜS",S41:S47)</f>
        <v>0</v>
      </c>
      <c r="T51" s="38">
        <f>SUMIF(O41:O47,"=ÜS",T41:T47)</f>
        <v>2</v>
      </c>
      <c r="U51" s="39">
        <f>SUMIF(O41:O47,"=ÜS",U41:U47)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107" t="s">
        <v>37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110" t="s">
        <v>38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8"/>
      <c r="L53" s="110" t="s">
        <v>39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27" t="s">
        <v>6</v>
      </c>
      <c r="B54" s="24" t="s">
        <v>7</v>
      </c>
      <c r="C54" s="22" t="s">
        <v>46</v>
      </c>
      <c r="D54" s="23" t="s">
        <v>8</v>
      </c>
      <c r="E54" s="19" t="s">
        <v>9</v>
      </c>
      <c r="F54" s="45" t="s">
        <v>10</v>
      </c>
      <c r="G54" s="45" t="s">
        <v>11</v>
      </c>
      <c r="H54" s="45" t="s">
        <v>12</v>
      </c>
      <c r="I54" s="45" t="s">
        <v>13</v>
      </c>
      <c r="J54" s="45" t="s">
        <v>14</v>
      </c>
      <c r="K54" s="20"/>
      <c r="L54" s="27" t="s">
        <v>6</v>
      </c>
      <c r="M54" s="24" t="s">
        <v>7</v>
      </c>
      <c r="N54" s="22" t="s">
        <v>46</v>
      </c>
      <c r="O54" s="23" t="s">
        <v>8</v>
      </c>
      <c r="P54" s="19" t="s">
        <v>9</v>
      </c>
      <c r="Q54" s="45" t="s">
        <v>10</v>
      </c>
      <c r="R54" s="45" t="s">
        <v>11</v>
      </c>
      <c r="S54" s="45" t="s">
        <v>12</v>
      </c>
      <c r="T54" s="45" t="s">
        <v>13</v>
      </c>
      <c r="U54" s="45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89" t="s">
        <v>345</v>
      </c>
      <c r="B55" s="90" t="s">
        <v>238</v>
      </c>
      <c r="C55" s="90" t="s">
        <v>344</v>
      </c>
      <c r="D55" s="17" t="s">
        <v>20</v>
      </c>
      <c r="E55" s="17" t="s">
        <v>19</v>
      </c>
      <c r="F55" s="17">
        <v>2</v>
      </c>
      <c r="G55" s="17">
        <v>0</v>
      </c>
      <c r="H55" s="17">
        <v>0</v>
      </c>
      <c r="I55" s="42">
        <f t="shared" ref="I55:I64" si="12">F55+(G55+H55)/2</f>
        <v>2</v>
      </c>
      <c r="J55" s="88">
        <v>2</v>
      </c>
      <c r="K55" s="84"/>
      <c r="L55" s="13" t="s">
        <v>246</v>
      </c>
      <c r="M55" s="13" t="s">
        <v>335</v>
      </c>
      <c r="N55" s="13" t="s">
        <v>296</v>
      </c>
      <c r="O55" s="17" t="s">
        <v>18</v>
      </c>
      <c r="P55" s="17" t="s">
        <v>17</v>
      </c>
      <c r="Q55" s="17">
        <v>4</v>
      </c>
      <c r="R55" s="17">
        <v>0</v>
      </c>
      <c r="S55" s="17">
        <v>0</v>
      </c>
      <c r="T55" s="42">
        <f t="shared" ref="T55:T64" si="13">Q55+(R55+S55)/2</f>
        <v>4</v>
      </c>
      <c r="U55" s="17">
        <v>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89" t="s">
        <v>239</v>
      </c>
      <c r="B56" s="90" t="s">
        <v>334</v>
      </c>
      <c r="C56" s="90" t="s">
        <v>292</v>
      </c>
      <c r="D56" s="17" t="s">
        <v>16</v>
      </c>
      <c r="E56" s="17" t="s">
        <v>17</v>
      </c>
      <c r="F56" s="17">
        <v>3</v>
      </c>
      <c r="G56" s="17">
        <v>0</v>
      </c>
      <c r="H56" s="17">
        <v>0</v>
      </c>
      <c r="I56" s="42">
        <f t="shared" si="12"/>
        <v>3</v>
      </c>
      <c r="J56" s="88">
        <v>5</v>
      </c>
      <c r="K56" s="84"/>
      <c r="L56" s="13" t="s">
        <v>247</v>
      </c>
      <c r="M56" s="13" t="s">
        <v>248</v>
      </c>
      <c r="N56" s="13" t="s">
        <v>316</v>
      </c>
      <c r="O56" s="17" t="s">
        <v>18</v>
      </c>
      <c r="P56" s="17" t="s">
        <v>17</v>
      </c>
      <c r="Q56" s="17">
        <v>0</v>
      </c>
      <c r="R56" s="17">
        <v>2</v>
      </c>
      <c r="S56" s="17">
        <v>0</v>
      </c>
      <c r="T56" s="42">
        <f t="shared" si="13"/>
        <v>1</v>
      </c>
      <c r="U56" s="17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25" t="s">
        <v>240</v>
      </c>
      <c r="B57" s="13" t="s">
        <v>241</v>
      </c>
      <c r="C57" s="13" t="s">
        <v>293</v>
      </c>
      <c r="D57" s="17" t="s">
        <v>16</v>
      </c>
      <c r="E57" s="17" t="s">
        <v>17</v>
      </c>
      <c r="F57" s="17">
        <v>3</v>
      </c>
      <c r="G57" s="17">
        <v>0</v>
      </c>
      <c r="H57" s="17">
        <v>0</v>
      </c>
      <c r="I57" s="43">
        <f t="shared" si="12"/>
        <v>3</v>
      </c>
      <c r="J57" s="17">
        <v>5</v>
      </c>
      <c r="K57" s="84"/>
      <c r="L57" s="25" t="s">
        <v>313</v>
      </c>
      <c r="M57" s="25" t="s">
        <v>249</v>
      </c>
      <c r="N57" s="13" t="s">
        <v>297</v>
      </c>
      <c r="O57" s="17" t="s">
        <v>18</v>
      </c>
      <c r="P57" s="17" t="s">
        <v>17</v>
      </c>
      <c r="Q57" s="17">
        <v>0</v>
      </c>
      <c r="R57" s="17">
        <v>0</v>
      </c>
      <c r="S57" s="17">
        <v>2</v>
      </c>
      <c r="T57" s="43">
        <f t="shared" si="13"/>
        <v>1</v>
      </c>
      <c r="U57" s="17">
        <v>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25" t="s">
        <v>242</v>
      </c>
      <c r="B58" s="13" t="s">
        <v>243</v>
      </c>
      <c r="C58" s="13" t="s">
        <v>294</v>
      </c>
      <c r="D58" s="17" t="s">
        <v>16</v>
      </c>
      <c r="E58" s="17" t="s">
        <v>17</v>
      </c>
      <c r="F58" s="17">
        <v>3</v>
      </c>
      <c r="G58" s="17">
        <v>0</v>
      </c>
      <c r="H58" s="17">
        <v>0</v>
      </c>
      <c r="I58" s="43">
        <f t="shared" si="12"/>
        <v>3</v>
      </c>
      <c r="J58" s="80">
        <v>6</v>
      </c>
      <c r="K58" s="84"/>
      <c r="L58" s="25" t="s">
        <v>314</v>
      </c>
      <c r="M58" s="13" t="s">
        <v>250</v>
      </c>
      <c r="N58" s="13" t="s">
        <v>298</v>
      </c>
      <c r="O58" s="17" t="s">
        <v>18</v>
      </c>
      <c r="P58" s="17" t="s">
        <v>17</v>
      </c>
      <c r="Q58" s="17">
        <v>4</v>
      </c>
      <c r="R58" s="17">
        <v>0</v>
      </c>
      <c r="S58" s="17">
        <v>0</v>
      </c>
      <c r="T58" s="43">
        <f t="shared" si="13"/>
        <v>4</v>
      </c>
      <c r="U58" s="17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25" t="s">
        <v>244</v>
      </c>
      <c r="B59" s="13" t="s">
        <v>245</v>
      </c>
      <c r="C59" s="13" t="s">
        <v>295</v>
      </c>
      <c r="D59" s="17" t="s">
        <v>16</v>
      </c>
      <c r="E59" s="17" t="s">
        <v>17</v>
      </c>
      <c r="F59" s="17">
        <v>3</v>
      </c>
      <c r="G59" s="17">
        <v>0</v>
      </c>
      <c r="H59" s="17">
        <v>0</v>
      </c>
      <c r="I59" s="43">
        <f t="shared" si="12"/>
        <v>3</v>
      </c>
      <c r="J59" s="80">
        <v>6</v>
      </c>
      <c r="K59" s="84"/>
      <c r="L59" s="25"/>
      <c r="M59" s="13" t="s">
        <v>251</v>
      </c>
      <c r="N59" s="13" t="s">
        <v>299</v>
      </c>
      <c r="O59" s="17" t="s">
        <v>18</v>
      </c>
      <c r="P59" s="17" t="s">
        <v>19</v>
      </c>
      <c r="Q59" s="17">
        <v>2</v>
      </c>
      <c r="R59" s="17">
        <v>0</v>
      </c>
      <c r="S59" s="17">
        <v>0</v>
      </c>
      <c r="T59" s="43">
        <f t="shared" si="13"/>
        <v>2</v>
      </c>
      <c r="U59" s="17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25"/>
      <c r="B60" s="13" t="s">
        <v>337</v>
      </c>
      <c r="C60" s="13" t="s">
        <v>338</v>
      </c>
      <c r="D60" s="15" t="s">
        <v>18</v>
      </c>
      <c r="E60" s="15" t="s">
        <v>17</v>
      </c>
      <c r="F60" s="15">
        <v>2</v>
      </c>
      <c r="G60" s="15">
        <v>0</v>
      </c>
      <c r="H60" s="15">
        <v>0</v>
      </c>
      <c r="I60" s="43">
        <f t="shared" si="12"/>
        <v>2</v>
      </c>
      <c r="J60" s="15">
        <v>3</v>
      </c>
      <c r="K60" s="84"/>
      <c r="L60" s="25"/>
      <c r="M60" s="13" t="s">
        <v>340</v>
      </c>
      <c r="N60" s="13" t="s">
        <v>342</v>
      </c>
      <c r="O60" s="15" t="s">
        <v>18</v>
      </c>
      <c r="P60" s="15" t="s">
        <v>17</v>
      </c>
      <c r="Q60" s="15">
        <v>2</v>
      </c>
      <c r="R60" s="15">
        <v>0</v>
      </c>
      <c r="S60" s="15">
        <v>0</v>
      </c>
      <c r="T60" s="43">
        <f t="shared" si="13"/>
        <v>2</v>
      </c>
      <c r="U60" s="15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25"/>
      <c r="B61" s="16" t="s">
        <v>336</v>
      </c>
      <c r="C61" s="16" t="s">
        <v>339</v>
      </c>
      <c r="D61" s="15" t="s">
        <v>21</v>
      </c>
      <c r="E61" s="15" t="s">
        <v>19</v>
      </c>
      <c r="F61" s="15">
        <v>2</v>
      </c>
      <c r="G61" s="15">
        <v>0</v>
      </c>
      <c r="H61" s="15">
        <v>0</v>
      </c>
      <c r="I61" s="43">
        <f t="shared" si="12"/>
        <v>2</v>
      </c>
      <c r="J61" s="15">
        <v>3</v>
      </c>
      <c r="K61" s="1"/>
      <c r="L61" s="25"/>
      <c r="M61" s="16" t="s">
        <v>341</v>
      </c>
      <c r="N61" s="16" t="s">
        <v>343</v>
      </c>
      <c r="O61" s="15" t="s">
        <v>21</v>
      </c>
      <c r="P61" s="15" t="s">
        <v>19</v>
      </c>
      <c r="Q61" s="15">
        <v>2</v>
      </c>
      <c r="R61" s="15">
        <v>0</v>
      </c>
      <c r="S61" s="15">
        <v>0</v>
      </c>
      <c r="T61" s="43">
        <f t="shared" si="13"/>
        <v>2</v>
      </c>
      <c r="U61" s="15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25"/>
      <c r="B62" s="16"/>
      <c r="C62" s="16"/>
      <c r="D62" s="17"/>
      <c r="E62" s="17"/>
      <c r="F62" s="17"/>
      <c r="G62" s="17"/>
      <c r="H62" s="17"/>
      <c r="I62" s="42">
        <f t="shared" si="12"/>
        <v>0</v>
      </c>
      <c r="J62" s="17"/>
      <c r="K62" s="1"/>
      <c r="L62" s="25"/>
      <c r="M62" s="16"/>
      <c r="N62" s="16"/>
      <c r="O62" s="17"/>
      <c r="P62" s="17"/>
      <c r="Q62" s="17"/>
      <c r="R62" s="17"/>
      <c r="S62" s="17"/>
      <c r="T62" s="42">
        <f t="shared" si="13"/>
        <v>0</v>
      </c>
      <c r="U62" s="1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25"/>
      <c r="B63" s="16"/>
      <c r="C63" s="16"/>
      <c r="D63" s="17"/>
      <c r="E63" s="17"/>
      <c r="F63" s="17"/>
      <c r="G63" s="17"/>
      <c r="H63" s="17"/>
      <c r="I63" s="42">
        <f t="shared" si="12"/>
        <v>0</v>
      </c>
      <c r="J63" s="17"/>
      <c r="K63" s="1"/>
      <c r="L63" s="25" t="s">
        <v>315</v>
      </c>
      <c r="M63" s="16" t="s">
        <v>252</v>
      </c>
      <c r="N63" s="16" t="s">
        <v>312</v>
      </c>
      <c r="O63" s="17" t="s">
        <v>18</v>
      </c>
      <c r="P63" s="17" t="s">
        <v>17</v>
      </c>
      <c r="Q63" s="17">
        <v>2</v>
      </c>
      <c r="R63" s="17">
        <v>28</v>
      </c>
      <c r="S63" s="17">
        <v>0</v>
      </c>
      <c r="T63" s="42">
        <f t="shared" si="13"/>
        <v>16</v>
      </c>
      <c r="U63" s="17">
        <v>30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28"/>
      <c r="B64" s="29"/>
      <c r="C64" s="29"/>
      <c r="D64" s="45"/>
      <c r="E64" s="29" t="s">
        <v>26</v>
      </c>
      <c r="F64" s="45">
        <f>SUM(F55:F63)</f>
        <v>18</v>
      </c>
      <c r="G64" s="45">
        <f>SUM(G55:G63)</f>
        <v>0</v>
      </c>
      <c r="H64" s="45">
        <f>SUM(H55:H63)</f>
        <v>0</v>
      </c>
      <c r="I64" s="45">
        <f t="shared" si="12"/>
        <v>18</v>
      </c>
      <c r="J64" s="45">
        <f>SUM(J55:J63)</f>
        <v>30</v>
      </c>
      <c r="K64" s="21"/>
      <c r="L64" s="28"/>
      <c r="M64" s="29"/>
      <c r="N64" s="29"/>
      <c r="O64" s="45"/>
      <c r="P64" s="29" t="s">
        <v>26</v>
      </c>
      <c r="Q64" s="45">
        <f>SUM(Q55:Q62)</f>
        <v>14</v>
      </c>
      <c r="R64" s="45">
        <f>SUM(R55:R62)</f>
        <v>2</v>
      </c>
      <c r="S64" s="45">
        <f>SUM(S55:S62)</f>
        <v>2</v>
      </c>
      <c r="T64" s="45">
        <f t="shared" si="13"/>
        <v>16</v>
      </c>
      <c r="U64" s="45">
        <f>SUM(U55:U62)</f>
        <v>30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28"/>
      <c r="B65" s="30"/>
      <c r="C65" s="30"/>
      <c r="D65" s="31"/>
      <c r="E65" s="30" t="s">
        <v>27</v>
      </c>
      <c r="F65" s="31">
        <f>SUMIF(E55:E63,"=UE",F55:F63)</f>
        <v>4</v>
      </c>
      <c r="G65" s="31">
        <f>SUMIF(E55:E63,"=UE",G55:G63)</f>
        <v>0</v>
      </c>
      <c r="H65" s="31">
        <f>SUMIF(E55:E63,"=UE",H55:H63)</f>
        <v>0</v>
      </c>
      <c r="I65" s="31">
        <f>SUMIF(E55:E63,"=UE",I55:I63)</f>
        <v>4</v>
      </c>
      <c r="J65" s="45">
        <f>SUMIF(E55:E63,"=UE",J55:J63)</f>
        <v>5</v>
      </c>
      <c r="K65" s="21"/>
      <c r="L65" s="28"/>
      <c r="M65" s="30"/>
      <c r="N65" s="30"/>
      <c r="O65" s="31"/>
      <c r="P65" s="30" t="s">
        <v>27</v>
      </c>
      <c r="Q65" s="31">
        <f>SUMIF(P55:P63,"=UE",Q55:Q63)</f>
        <v>4</v>
      </c>
      <c r="R65" s="31">
        <f ca="1">SUMIF(P55:P63,"=UE",R55:R62)</f>
        <v>0</v>
      </c>
      <c r="S65" s="31">
        <f ca="1">SUMIF(P55:P63,"=UE",S55:S62)</f>
        <v>0</v>
      </c>
      <c r="T65" s="31">
        <f ca="1">SUMIF(P55:P63,"=UE",T55:T62)</f>
        <v>4</v>
      </c>
      <c r="U65" s="45">
        <f ca="1">SUMIF(P55:P63,"=UE",U55:U62)</f>
        <v>6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2"/>
      <c r="B66" s="33"/>
      <c r="C66" s="33"/>
      <c r="D66" s="34"/>
      <c r="E66" s="33" t="s">
        <v>28</v>
      </c>
      <c r="F66" s="34">
        <f>SUMIF(D55:D63,"=S",F55:F63)</f>
        <v>2</v>
      </c>
      <c r="G66" s="34">
        <f>SUMIF(D55:D63,"=S",G55:G63)</f>
        <v>0</v>
      </c>
      <c r="H66" s="34">
        <f>SUMIF(D55:D63,"=S",H55:H63)</f>
        <v>0</v>
      </c>
      <c r="I66" s="34">
        <f>SUMIF(D55:D63,"=S",I55:I63)</f>
        <v>2</v>
      </c>
      <c r="J66" s="35">
        <f>SUMIF(D55:D63,"=S",J55:J63)</f>
        <v>3</v>
      </c>
      <c r="K66" s="21"/>
      <c r="L66" s="32"/>
      <c r="M66" s="33"/>
      <c r="N66" s="33"/>
      <c r="O66" s="34"/>
      <c r="P66" s="33" t="s">
        <v>28</v>
      </c>
      <c r="Q66" s="34">
        <f ca="1">SUMIF(O55:O63,"=S",Q55:Q62)</f>
        <v>14</v>
      </c>
      <c r="R66" s="34">
        <f ca="1">SUMIF(O55:O63,"=S",R55:R62)</f>
        <v>30</v>
      </c>
      <c r="S66" s="34">
        <f ca="1">SUMIF(O55:O63,"=S",S55:S62)</f>
        <v>2</v>
      </c>
      <c r="T66" s="34">
        <f>SUMIF(O55:O62,"=S",T55:T62)</f>
        <v>14</v>
      </c>
      <c r="U66" s="35">
        <f>SUMIF(O55:O62,"=S",U55:U62)</f>
        <v>27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6"/>
      <c r="B67" s="37"/>
      <c r="C67" s="37"/>
      <c r="D67" s="38"/>
      <c r="E67" s="37" t="s">
        <v>29</v>
      </c>
      <c r="F67" s="38">
        <f>SUMIF(D55:D63,"=ÜS",F55:F63)</f>
        <v>2</v>
      </c>
      <c r="G67" s="38">
        <f>SUMIF(D55:D63,"=ÜS",G55:G63)</f>
        <v>0</v>
      </c>
      <c r="H67" s="38">
        <f>SUMIF(D55:D63,"=ÜS",H55:H63)</f>
        <v>0</v>
      </c>
      <c r="I67" s="38">
        <f>SUMIF(D55:D63,"=ÜS",I55:I63)</f>
        <v>2</v>
      </c>
      <c r="J67" s="39">
        <f>SUMIF(D55:D63,"=ÜS",J55:J63)</f>
        <v>3</v>
      </c>
      <c r="K67" s="21"/>
      <c r="L67" s="36"/>
      <c r="M67" s="37"/>
      <c r="N67" s="37"/>
      <c r="O67" s="38"/>
      <c r="P67" s="37" t="s">
        <v>29</v>
      </c>
      <c r="Q67" s="38">
        <f ca="1">SUMIF(O55:O63,"=ÜS",Q55:Q62)</f>
        <v>2</v>
      </c>
      <c r="R67" s="38">
        <f ca="1">SUMIF(O55:O63,"=ÜS",R55:R62)</f>
        <v>0</v>
      </c>
      <c r="S67" s="38">
        <f ca="1">SUMIF(O55:O63,"=ÜS",S55:S62)</f>
        <v>0</v>
      </c>
      <c r="T67" s="38">
        <f ca="1">SUMIF(O55:O63,"=ÜS",T55:T62)</f>
        <v>2</v>
      </c>
      <c r="U67" s="39">
        <f ca="1">SUMIF(O55:O63,"=ÜS",U55:U62)</f>
        <v>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6"/>
      <c r="B68" s="1"/>
      <c r="C68" s="1"/>
      <c r="D68" s="7"/>
      <c r="E68" s="1"/>
      <c r="F68" s="7"/>
      <c r="G68" s="7"/>
      <c r="H68" s="7"/>
      <c r="I68" s="7"/>
      <c r="J68" s="7"/>
      <c r="K68" s="1"/>
      <c r="L68" s="91" t="s">
        <v>317</v>
      </c>
      <c r="M68" s="91"/>
      <c r="N68" s="91"/>
      <c r="O68" s="91"/>
      <c r="P68" s="91"/>
      <c r="Q68" s="91"/>
      <c r="R68" s="91"/>
      <c r="S68" s="91"/>
      <c r="T68" s="91"/>
      <c r="U68" s="9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6"/>
      <c r="M70" s="1"/>
      <c r="N70" s="1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6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32.1" customHeight="1" x14ac:dyDescent="0.2">
      <c r="A72" s="118" t="s">
        <v>40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96"/>
      <c r="L72" s="119"/>
      <c r="M72" s="119"/>
      <c r="N72" s="119"/>
      <c r="O72" s="119"/>
      <c r="P72" s="119"/>
      <c r="Q72" s="119"/>
      <c r="R72" s="119"/>
      <c r="S72" s="119"/>
      <c r="T72" s="119"/>
      <c r="U72" s="120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32.1" customHeight="1" x14ac:dyDescent="0.2">
      <c r="A73" s="76" t="s">
        <v>6</v>
      </c>
      <c r="B73" s="24" t="s">
        <v>7</v>
      </c>
      <c r="C73" s="22" t="s">
        <v>46</v>
      </c>
      <c r="D73" s="23" t="s">
        <v>8</v>
      </c>
      <c r="E73" s="19" t="s">
        <v>9</v>
      </c>
      <c r="F73" s="76" t="s">
        <v>10</v>
      </c>
      <c r="G73" s="76" t="s">
        <v>11</v>
      </c>
      <c r="H73" s="76" t="s">
        <v>12</v>
      </c>
      <c r="I73" s="76" t="s">
        <v>13</v>
      </c>
      <c r="J73" s="76" t="s">
        <v>14</v>
      </c>
      <c r="K73" s="71"/>
      <c r="L73" s="76" t="s">
        <v>6</v>
      </c>
      <c r="M73" s="24" t="s">
        <v>7</v>
      </c>
      <c r="N73" s="22" t="s">
        <v>46</v>
      </c>
      <c r="O73" s="23" t="s">
        <v>8</v>
      </c>
      <c r="P73" s="19" t="s">
        <v>9</v>
      </c>
      <c r="Q73" s="76" t="s">
        <v>10</v>
      </c>
      <c r="R73" s="76" t="s">
        <v>11</v>
      </c>
      <c r="S73" s="76" t="s">
        <v>12</v>
      </c>
      <c r="T73" s="76" t="s">
        <v>13</v>
      </c>
      <c r="U73" s="76" t="s">
        <v>14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hidden="1" customHeight="1" x14ac:dyDescent="0.2">
      <c r="A74" s="110" t="s">
        <v>4</v>
      </c>
      <c r="B74" s="111"/>
      <c r="C74" s="111"/>
      <c r="D74" s="111"/>
      <c r="E74" s="111"/>
      <c r="F74" s="111"/>
      <c r="G74" s="111"/>
      <c r="H74" s="111"/>
      <c r="I74" s="111"/>
      <c r="J74" s="111"/>
      <c r="K74" s="71"/>
      <c r="L74" s="110" t="s">
        <v>5</v>
      </c>
      <c r="M74" s="111"/>
      <c r="N74" s="111"/>
      <c r="O74" s="111"/>
      <c r="P74" s="111"/>
      <c r="Q74" s="111"/>
      <c r="R74" s="111"/>
      <c r="S74" s="111"/>
      <c r="T74" s="111"/>
      <c r="U74" s="11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hidden="1" customHeight="1" x14ac:dyDescent="0.2">
      <c r="A75" s="25" t="s">
        <v>67</v>
      </c>
      <c r="B75" s="13"/>
      <c r="C75" s="13"/>
      <c r="D75" s="17" t="s">
        <v>18</v>
      </c>
      <c r="E75" s="17" t="s">
        <v>19</v>
      </c>
      <c r="F75" s="17">
        <v>2</v>
      </c>
      <c r="G75" s="17">
        <v>0</v>
      </c>
      <c r="H75" s="17">
        <v>0</v>
      </c>
      <c r="I75" s="42">
        <f t="shared" ref="I75:I84" si="14">F75+(G75+H75)/2</f>
        <v>2</v>
      </c>
      <c r="J75" s="17">
        <v>3</v>
      </c>
      <c r="K75" s="1"/>
      <c r="L75" s="25" t="s">
        <v>75</v>
      </c>
      <c r="M75" s="13"/>
      <c r="N75" s="13"/>
      <c r="O75" s="17" t="s">
        <v>18</v>
      </c>
      <c r="P75" s="17" t="s">
        <v>19</v>
      </c>
      <c r="Q75" s="17">
        <v>2</v>
      </c>
      <c r="R75" s="17">
        <v>0</v>
      </c>
      <c r="S75" s="17">
        <v>0</v>
      </c>
      <c r="T75" s="42">
        <f t="shared" ref="T75:T84" si="15">Q75+(R75+S75)/2</f>
        <v>2</v>
      </c>
      <c r="U75" s="17">
        <v>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hidden="1" customHeight="1" x14ac:dyDescent="0.2">
      <c r="A76" s="25" t="s">
        <v>68</v>
      </c>
      <c r="B76" s="13"/>
      <c r="C76" s="13"/>
      <c r="D76" s="17" t="s">
        <v>18</v>
      </c>
      <c r="E76" s="17" t="s">
        <v>19</v>
      </c>
      <c r="F76" s="17">
        <v>2</v>
      </c>
      <c r="G76" s="17">
        <v>0</v>
      </c>
      <c r="H76" s="17">
        <v>0</v>
      </c>
      <c r="I76" s="42">
        <f t="shared" si="14"/>
        <v>2</v>
      </c>
      <c r="J76" s="17">
        <v>3</v>
      </c>
      <c r="K76" s="1"/>
      <c r="L76" s="25" t="s">
        <v>77</v>
      </c>
      <c r="M76" s="13"/>
      <c r="N76" s="13"/>
      <c r="O76" s="17" t="s">
        <v>18</v>
      </c>
      <c r="P76" s="17" t="s">
        <v>19</v>
      </c>
      <c r="Q76" s="17">
        <v>2</v>
      </c>
      <c r="R76" s="17">
        <v>0</v>
      </c>
      <c r="S76" s="17">
        <v>0</v>
      </c>
      <c r="T76" s="42">
        <f t="shared" si="15"/>
        <v>2</v>
      </c>
      <c r="U76" s="17">
        <v>3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hidden="1" customHeight="1" x14ac:dyDescent="0.2">
      <c r="A77" s="25" t="s">
        <v>69</v>
      </c>
      <c r="B77" s="14"/>
      <c r="C77" s="14"/>
      <c r="D77" s="15" t="s">
        <v>18</v>
      </c>
      <c r="E77" s="15" t="s">
        <v>17</v>
      </c>
      <c r="F77" s="15">
        <v>2</v>
      </c>
      <c r="G77" s="15">
        <v>0</v>
      </c>
      <c r="H77" s="15">
        <v>0</v>
      </c>
      <c r="I77" s="43">
        <f t="shared" si="14"/>
        <v>2</v>
      </c>
      <c r="J77" s="15">
        <v>3</v>
      </c>
      <c r="K77" s="1"/>
      <c r="L77" s="25" t="s">
        <v>78</v>
      </c>
      <c r="M77" s="14"/>
      <c r="N77" s="14"/>
      <c r="O77" s="15" t="s">
        <v>18</v>
      </c>
      <c r="P77" s="15" t="s">
        <v>17</v>
      </c>
      <c r="Q77" s="15">
        <v>1</v>
      </c>
      <c r="R77" s="15">
        <v>0</v>
      </c>
      <c r="S77" s="15">
        <v>2</v>
      </c>
      <c r="T77" s="43">
        <f t="shared" si="15"/>
        <v>2</v>
      </c>
      <c r="U77" s="15">
        <v>3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hidden="1" customHeight="1" x14ac:dyDescent="0.2">
      <c r="A78" s="25" t="s">
        <v>102</v>
      </c>
      <c r="B78" s="14"/>
      <c r="C78" s="14"/>
      <c r="D78" s="17" t="s">
        <v>18</v>
      </c>
      <c r="E78" s="17" t="s">
        <v>19</v>
      </c>
      <c r="F78" s="17">
        <v>2</v>
      </c>
      <c r="G78" s="17">
        <v>0</v>
      </c>
      <c r="H78" s="17">
        <v>0</v>
      </c>
      <c r="I78" s="43">
        <f t="shared" si="14"/>
        <v>2</v>
      </c>
      <c r="J78" s="15">
        <v>3</v>
      </c>
      <c r="K78" s="1"/>
      <c r="L78" s="25" t="s">
        <v>128</v>
      </c>
      <c r="M78" s="14"/>
      <c r="N78" s="14"/>
      <c r="O78" s="17" t="s">
        <v>18</v>
      </c>
      <c r="P78" s="17" t="s">
        <v>19</v>
      </c>
      <c r="Q78" s="17">
        <v>2</v>
      </c>
      <c r="R78" s="17">
        <v>0</v>
      </c>
      <c r="S78" s="17">
        <v>0</v>
      </c>
      <c r="T78" s="43">
        <f t="shared" si="15"/>
        <v>2</v>
      </c>
      <c r="U78" s="15">
        <v>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hidden="1" customHeight="1" x14ac:dyDescent="0.2">
      <c r="A79" s="25" t="s">
        <v>122</v>
      </c>
      <c r="B79" s="14"/>
      <c r="C79" s="14"/>
      <c r="D79" s="17" t="s">
        <v>18</v>
      </c>
      <c r="E79" s="17" t="s">
        <v>19</v>
      </c>
      <c r="F79" s="17">
        <v>2</v>
      </c>
      <c r="G79" s="17">
        <v>0</v>
      </c>
      <c r="H79" s="17">
        <v>0</v>
      </c>
      <c r="I79" s="43">
        <f t="shared" si="14"/>
        <v>2</v>
      </c>
      <c r="J79" s="15">
        <v>3</v>
      </c>
      <c r="K79" s="1"/>
      <c r="L79" s="25" t="s">
        <v>129</v>
      </c>
      <c r="M79" s="14"/>
      <c r="N79" s="14"/>
      <c r="O79" s="17" t="s">
        <v>18</v>
      </c>
      <c r="P79" s="17" t="s">
        <v>19</v>
      </c>
      <c r="Q79" s="17">
        <v>2</v>
      </c>
      <c r="R79" s="17">
        <v>0</v>
      </c>
      <c r="S79" s="17">
        <v>0</v>
      </c>
      <c r="T79" s="43">
        <f t="shared" si="15"/>
        <v>2</v>
      </c>
      <c r="U79" s="15">
        <v>3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hidden="1" customHeight="1" x14ac:dyDescent="0.2">
      <c r="A80" s="25" t="s">
        <v>123</v>
      </c>
      <c r="B80" s="14"/>
      <c r="C80" s="14"/>
      <c r="D80" s="17" t="s">
        <v>18</v>
      </c>
      <c r="E80" s="17" t="s">
        <v>19</v>
      </c>
      <c r="F80" s="17">
        <v>2</v>
      </c>
      <c r="G80" s="17">
        <v>0</v>
      </c>
      <c r="H80" s="17">
        <v>0</v>
      </c>
      <c r="I80" s="43">
        <f t="shared" si="14"/>
        <v>2</v>
      </c>
      <c r="J80" s="15">
        <v>3</v>
      </c>
      <c r="K80" s="1"/>
      <c r="L80" s="25" t="s">
        <v>130</v>
      </c>
      <c r="M80" s="14"/>
      <c r="N80" s="14"/>
      <c r="O80" s="17" t="s">
        <v>18</v>
      </c>
      <c r="P80" s="17" t="s">
        <v>19</v>
      </c>
      <c r="Q80" s="17">
        <v>2</v>
      </c>
      <c r="R80" s="17">
        <v>0</v>
      </c>
      <c r="S80" s="17">
        <v>0</v>
      </c>
      <c r="T80" s="43">
        <f t="shared" si="15"/>
        <v>2</v>
      </c>
      <c r="U80" s="15">
        <v>3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hidden="1" customHeight="1" x14ac:dyDescent="0.2">
      <c r="A81" s="25" t="s">
        <v>124</v>
      </c>
      <c r="B81" s="14"/>
      <c r="C81" s="14"/>
      <c r="D81" s="17" t="s">
        <v>18</v>
      </c>
      <c r="E81" s="17" t="s">
        <v>19</v>
      </c>
      <c r="F81" s="17">
        <v>2</v>
      </c>
      <c r="G81" s="17">
        <v>0</v>
      </c>
      <c r="H81" s="17">
        <v>0</v>
      </c>
      <c r="I81" s="43">
        <f t="shared" si="14"/>
        <v>2</v>
      </c>
      <c r="J81" s="15">
        <v>3</v>
      </c>
      <c r="K81" s="1"/>
      <c r="L81" s="25" t="s">
        <v>131</v>
      </c>
      <c r="M81" s="14"/>
      <c r="N81" s="14"/>
      <c r="O81" s="17" t="s">
        <v>18</v>
      </c>
      <c r="P81" s="17" t="s">
        <v>19</v>
      </c>
      <c r="Q81" s="17">
        <v>2</v>
      </c>
      <c r="R81" s="17">
        <v>0</v>
      </c>
      <c r="S81" s="17">
        <v>0</v>
      </c>
      <c r="T81" s="43">
        <f t="shared" si="15"/>
        <v>2</v>
      </c>
      <c r="U81" s="15">
        <v>3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hidden="1" customHeight="1" x14ac:dyDescent="0.2">
      <c r="A82" s="25" t="s">
        <v>125</v>
      </c>
      <c r="B82" s="14"/>
      <c r="C82" s="14"/>
      <c r="D82" s="17" t="s">
        <v>18</v>
      </c>
      <c r="E82" s="17" t="s">
        <v>19</v>
      </c>
      <c r="F82" s="17">
        <v>2</v>
      </c>
      <c r="G82" s="17">
        <v>0</v>
      </c>
      <c r="H82" s="17">
        <v>0</v>
      </c>
      <c r="I82" s="43">
        <f t="shared" si="14"/>
        <v>2</v>
      </c>
      <c r="J82" s="15">
        <v>3</v>
      </c>
      <c r="K82" s="1"/>
      <c r="L82" s="25" t="s">
        <v>132</v>
      </c>
      <c r="M82" s="14"/>
      <c r="N82" s="14"/>
      <c r="O82" s="17" t="s">
        <v>18</v>
      </c>
      <c r="P82" s="17" t="s">
        <v>19</v>
      </c>
      <c r="Q82" s="17">
        <v>2</v>
      </c>
      <c r="R82" s="17">
        <v>0</v>
      </c>
      <c r="S82" s="17">
        <v>0</v>
      </c>
      <c r="T82" s="43">
        <f t="shared" si="15"/>
        <v>2</v>
      </c>
      <c r="U82" s="15">
        <v>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hidden="1" customHeight="1" x14ac:dyDescent="0.2">
      <c r="A83" s="25" t="s">
        <v>126</v>
      </c>
      <c r="B83" s="14"/>
      <c r="C83" s="14"/>
      <c r="D83" s="17" t="s">
        <v>18</v>
      </c>
      <c r="E83" s="17" t="s">
        <v>19</v>
      </c>
      <c r="F83" s="17">
        <v>2</v>
      </c>
      <c r="G83" s="17">
        <v>0</v>
      </c>
      <c r="H83" s="17">
        <v>0</v>
      </c>
      <c r="I83" s="43">
        <f t="shared" si="14"/>
        <v>2</v>
      </c>
      <c r="J83" s="15">
        <v>3</v>
      </c>
      <c r="K83" s="1"/>
      <c r="L83" s="25" t="s">
        <v>133</v>
      </c>
      <c r="M83" s="14"/>
      <c r="N83" s="14"/>
      <c r="O83" s="17" t="s">
        <v>18</v>
      </c>
      <c r="P83" s="17" t="s">
        <v>19</v>
      </c>
      <c r="Q83" s="17">
        <v>2</v>
      </c>
      <c r="R83" s="17">
        <v>0</v>
      </c>
      <c r="S83" s="17">
        <v>0</v>
      </c>
      <c r="T83" s="43">
        <f t="shared" si="15"/>
        <v>2</v>
      </c>
      <c r="U83" s="15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hidden="1" customHeight="1" x14ac:dyDescent="0.2">
      <c r="A84" s="25" t="s">
        <v>127</v>
      </c>
      <c r="B84" s="14"/>
      <c r="C84" s="14"/>
      <c r="D84" s="15" t="s">
        <v>18</v>
      </c>
      <c r="E84" s="15" t="s">
        <v>19</v>
      </c>
      <c r="F84" s="15">
        <v>2</v>
      </c>
      <c r="G84" s="15">
        <v>0</v>
      </c>
      <c r="H84" s="15">
        <v>0</v>
      </c>
      <c r="I84" s="43">
        <f t="shared" si="14"/>
        <v>2</v>
      </c>
      <c r="J84" s="15">
        <v>3</v>
      </c>
      <c r="K84" s="1"/>
      <c r="L84" s="25" t="s">
        <v>134</v>
      </c>
      <c r="M84" s="14"/>
      <c r="N84" s="14"/>
      <c r="O84" s="15" t="s">
        <v>18</v>
      </c>
      <c r="P84" s="15" t="s">
        <v>19</v>
      </c>
      <c r="Q84" s="15">
        <v>2</v>
      </c>
      <c r="R84" s="15">
        <v>0</v>
      </c>
      <c r="S84" s="15">
        <v>0</v>
      </c>
      <c r="T84" s="43">
        <f t="shared" si="15"/>
        <v>2</v>
      </c>
      <c r="U84" s="15">
        <v>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hidden="1" customHeight="1" x14ac:dyDescent="0.2">
      <c r="A85" s="110" t="s">
        <v>31</v>
      </c>
      <c r="B85" s="111"/>
      <c r="C85" s="111"/>
      <c r="D85" s="111"/>
      <c r="E85" s="111"/>
      <c r="F85" s="111"/>
      <c r="G85" s="111"/>
      <c r="H85" s="111"/>
      <c r="I85" s="111"/>
      <c r="J85" s="111"/>
      <c r="K85" s="71"/>
      <c r="L85" s="110" t="s">
        <v>32</v>
      </c>
      <c r="M85" s="111"/>
      <c r="N85" s="111"/>
      <c r="O85" s="111"/>
      <c r="P85" s="111"/>
      <c r="Q85" s="111"/>
      <c r="R85" s="111"/>
      <c r="S85" s="111"/>
      <c r="T85" s="111"/>
      <c r="U85" s="11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hidden="1" customHeight="1" x14ac:dyDescent="0.2">
      <c r="A86" s="25" t="s">
        <v>70</v>
      </c>
      <c r="B86" s="13"/>
      <c r="C86" s="13"/>
      <c r="D86" s="17" t="s">
        <v>18</v>
      </c>
      <c r="E86" s="17" t="s">
        <v>19</v>
      </c>
      <c r="F86" s="17">
        <v>2</v>
      </c>
      <c r="G86" s="17">
        <v>0</v>
      </c>
      <c r="H86" s="17">
        <v>0</v>
      </c>
      <c r="I86" s="42">
        <f t="shared" ref="I86" si="16">F86+(G86+H86)/2</f>
        <v>2</v>
      </c>
      <c r="J86" s="17">
        <v>3</v>
      </c>
      <c r="K86" s="1"/>
      <c r="L86" s="25" t="s">
        <v>76</v>
      </c>
      <c r="M86" s="13"/>
      <c r="N86" s="13"/>
      <c r="O86" s="17" t="s">
        <v>18</v>
      </c>
      <c r="P86" s="17" t="s">
        <v>19</v>
      </c>
      <c r="Q86" s="17">
        <v>2</v>
      </c>
      <c r="R86" s="17">
        <v>0</v>
      </c>
      <c r="S86" s="17">
        <v>0</v>
      </c>
      <c r="T86" s="42">
        <f t="shared" ref="T86" si="17">Q86+(R86+S86)/2</f>
        <v>2</v>
      </c>
      <c r="U86" s="17">
        <v>3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hidden="1" customHeight="1" x14ac:dyDescent="0.2">
      <c r="A87" s="25" t="s">
        <v>71</v>
      </c>
      <c r="B87" s="13"/>
      <c r="C87" s="13"/>
      <c r="D87" s="17" t="s">
        <v>18</v>
      </c>
      <c r="E87" s="17" t="s">
        <v>19</v>
      </c>
      <c r="F87" s="17">
        <v>2</v>
      </c>
      <c r="G87" s="17">
        <v>0</v>
      </c>
      <c r="H87" s="17">
        <v>0</v>
      </c>
      <c r="I87" s="42">
        <f t="shared" ref="I87:I95" si="18">F87+(G87+H87)/2</f>
        <v>2</v>
      </c>
      <c r="J87" s="17">
        <v>3</v>
      </c>
      <c r="K87" s="1"/>
      <c r="L87" s="25" t="s">
        <v>79</v>
      </c>
      <c r="M87" s="13"/>
      <c r="N87" s="13"/>
      <c r="O87" s="17" t="s">
        <v>18</v>
      </c>
      <c r="P87" s="17" t="s">
        <v>19</v>
      </c>
      <c r="Q87" s="17">
        <v>2</v>
      </c>
      <c r="R87" s="17">
        <v>0</v>
      </c>
      <c r="S87" s="17">
        <v>0</v>
      </c>
      <c r="T87" s="42">
        <f t="shared" ref="T87:T95" si="19">Q87+(R87+S87)/2</f>
        <v>2</v>
      </c>
      <c r="U87" s="17">
        <v>3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hidden="1" customHeight="1" x14ac:dyDescent="0.2">
      <c r="A88" s="25" t="s">
        <v>72</v>
      </c>
      <c r="B88" s="13"/>
      <c r="C88" s="13"/>
      <c r="D88" s="17" t="s">
        <v>18</v>
      </c>
      <c r="E88" s="17" t="s">
        <v>19</v>
      </c>
      <c r="F88" s="17">
        <v>2</v>
      </c>
      <c r="G88" s="17">
        <v>0</v>
      </c>
      <c r="H88" s="17">
        <v>0</v>
      </c>
      <c r="I88" s="42">
        <f t="shared" si="18"/>
        <v>2</v>
      </c>
      <c r="J88" s="17">
        <v>3</v>
      </c>
      <c r="K88" s="1"/>
      <c r="L88" s="25" t="s">
        <v>80</v>
      </c>
      <c r="M88" s="13"/>
      <c r="N88" s="13"/>
      <c r="O88" s="17" t="s">
        <v>18</v>
      </c>
      <c r="P88" s="17" t="s">
        <v>19</v>
      </c>
      <c r="Q88" s="17">
        <v>2</v>
      </c>
      <c r="R88" s="17">
        <v>0</v>
      </c>
      <c r="S88" s="17">
        <v>0</v>
      </c>
      <c r="T88" s="42">
        <f t="shared" si="19"/>
        <v>2</v>
      </c>
      <c r="U88" s="17">
        <v>3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hidden="1" customHeight="1" x14ac:dyDescent="0.2">
      <c r="A89" s="25" t="s">
        <v>112</v>
      </c>
      <c r="B89" s="13"/>
      <c r="C89" s="13"/>
      <c r="D89" s="17" t="s">
        <v>18</v>
      </c>
      <c r="E89" s="17" t="s">
        <v>19</v>
      </c>
      <c r="F89" s="17">
        <v>2</v>
      </c>
      <c r="G89" s="17">
        <v>0</v>
      </c>
      <c r="H89" s="17">
        <v>0</v>
      </c>
      <c r="I89" s="42">
        <f t="shared" si="18"/>
        <v>2</v>
      </c>
      <c r="J89" s="17">
        <v>3</v>
      </c>
      <c r="K89" s="1"/>
      <c r="L89" s="25" t="s">
        <v>111</v>
      </c>
      <c r="M89" s="13"/>
      <c r="N89" s="13"/>
      <c r="O89" s="17" t="s">
        <v>18</v>
      </c>
      <c r="P89" s="17" t="s">
        <v>19</v>
      </c>
      <c r="Q89" s="17">
        <v>2</v>
      </c>
      <c r="R89" s="17">
        <v>0</v>
      </c>
      <c r="S89" s="17">
        <v>0</v>
      </c>
      <c r="T89" s="42">
        <f t="shared" si="19"/>
        <v>2</v>
      </c>
      <c r="U89" s="17">
        <v>3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hidden="1" customHeight="1" x14ac:dyDescent="0.2">
      <c r="A90" s="25" t="s">
        <v>135</v>
      </c>
      <c r="B90" s="13"/>
      <c r="C90" s="13"/>
      <c r="D90" s="17" t="s">
        <v>18</v>
      </c>
      <c r="E90" s="17" t="s">
        <v>19</v>
      </c>
      <c r="F90" s="17">
        <v>2</v>
      </c>
      <c r="G90" s="17">
        <v>0</v>
      </c>
      <c r="H90" s="17">
        <v>0</v>
      </c>
      <c r="I90" s="42">
        <f t="shared" si="18"/>
        <v>2</v>
      </c>
      <c r="J90" s="17">
        <v>3</v>
      </c>
      <c r="K90" s="1"/>
      <c r="L90" s="25" t="s">
        <v>141</v>
      </c>
      <c r="M90" s="13"/>
      <c r="N90" s="13"/>
      <c r="O90" s="17" t="s">
        <v>18</v>
      </c>
      <c r="P90" s="17" t="s">
        <v>19</v>
      </c>
      <c r="Q90" s="17">
        <v>2</v>
      </c>
      <c r="R90" s="17">
        <v>0</v>
      </c>
      <c r="S90" s="17">
        <v>0</v>
      </c>
      <c r="T90" s="42">
        <f t="shared" si="19"/>
        <v>2</v>
      </c>
      <c r="U90" s="17">
        <v>3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hidden="1" customHeight="1" x14ac:dyDescent="0.2">
      <c r="A91" s="25" t="s">
        <v>136</v>
      </c>
      <c r="B91" s="13"/>
      <c r="C91" s="13"/>
      <c r="D91" s="17" t="s">
        <v>18</v>
      </c>
      <c r="E91" s="17" t="s">
        <v>19</v>
      </c>
      <c r="F91" s="17">
        <v>2</v>
      </c>
      <c r="G91" s="17">
        <v>0</v>
      </c>
      <c r="H91" s="17">
        <v>0</v>
      </c>
      <c r="I91" s="42">
        <f t="shared" si="18"/>
        <v>2</v>
      </c>
      <c r="J91" s="17">
        <v>3</v>
      </c>
      <c r="K91" s="1"/>
      <c r="L91" s="25" t="s">
        <v>142</v>
      </c>
      <c r="M91" s="13"/>
      <c r="N91" s="13"/>
      <c r="O91" s="17" t="s">
        <v>18</v>
      </c>
      <c r="P91" s="17" t="s">
        <v>19</v>
      </c>
      <c r="Q91" s="17">
        <v>2</v>
      </c>
      <c r="R91" s="17">
        <v>0</v>
      </c>
      <c r="S91" s="17">
        <v>0</v>
      </c>
      <c r="T91" s="42">
        <f t="shared" si="19"/>
        <v>2</v>
      </c>
      <c r="U91" s="17">
        <v>3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hidden="1" customHeight="1" x14ac:dyDescent="0.2">
      <c r="A92" s="25" t="s">
        <v>137</v>
      </c>
      <c r="B92" s="13"/>
      <c r="C92" s="13"/>
      <c r="D92" s="17" t="s">
        <v>18</v>
      </c>
      <c r="E92" s="17" t="s">
        <v>19</v>
      </c>
      <c r="F92" s="17">
        <v>2</v>
      </c>
      <c r="G92" s="17">
        <v>0</v>
      </c>
      <c r="H92" s="17">
        <v>0</v>
      </c>
      <c r="I92" s="42">
        <f t="shared" si="18"/>
        <v>2</v>
      </c>
      <c r="J92" s="17">
        <v>3</v>
      </c>
      <c r="K92" s="1"/>
      <c r="L92" s="25" t="s">
        <v>143</v>
      </c>
      <c r="M92" s="13"/>
      <c r="N92" s="13"/>
      <c r="O92" s="17" t="s">
        <v>18</v>
      </c>
      <c r="P92" s="17" t="s">
        <v>19</v>
      </c>
      <c r="Q92" s="17">
        <v>2</v>
      </c>
      <c r="R92" s="17">
        <v>0</v>
      </c>
      <c r="S92" s="17">
        <v>0</v>
      </c>
      <c r="T92" s="42">
        <f t="shared" si="19"/>
        <v>2</v>
      </c>
      <c r="U92" s="17">
        <v>3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hidden="1" customHeight="1" x14ac:dyDescent="0.2">
      <c r="A93" s="25" t="s">
        <v>138</v>
      </c>
      <c r="B93" s="13"/>
      <c r="C93" s="13"/>
      <c r="D93" s="17" t="s">
        <v>18</v>
      </c>
      <c r="E93" s="17" t="s">
        <v>19</v>
      </c>
      <c r="F93" s="17">
        <v>2</v>
      </c>
      <c r="G93" s="17">
        <v>0</v>
      </c>
      <c r="H93" s="17">
        <v>0</v>
      </c>
      <c r="I93" s="42">
        <f t="shared" si="18"/>
        <v>2</v>
      </c>
      <c r="J93" s="17">
        <v>3</v>
      </c>
      <c r="K93" s="1"/>
      <c r="L93" s="25" t="s">
        <v>144</v>
      </c>
      <c r="M93" s="13"/>
      <c r="N93" s="13"/>
      <c r="O93" s="17" t="s">
        <v>18</v>
      </c>
      <c r="P93" s="17" t="s">
        <v>19</v>
      </c>
      <c r="Q93" s="17">
        <v>2</v>
      </c>
      <c r="R93" s="17">
        <v>0</v>
      </c>
      <c r="S93" s="17">
        <v>0</v>
      </c>
      <c r="T93" s="42">
        <f t="shared" si="19"/>
        <v>2</v>
      </c>
      <c r="U93" s="17">
        <v>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hidden="1" customHeight="1" x14ac:dyDescent="0.2">
      <c r="A94" s="25" t="s">
        <v>139</v>
      </c>
      <c r="B94" s="13"/>
      <c r="C94" s="13"/>
      <c r="D94" s="17" t="s">
        <v>18</v>
      </c>
      <c r="E94" s="17" t="s">
        <v>19</v>
      </c>
      <c r="F94" s="17">
        <v>2</v>
      </c>
      <c r="G94" s="17">
        <v>0</v>
      </c>
      <c r="H94" s="17">
        <v>0</v>
      </c>
      <c r="I94" s="42">
        <f t="shared" si="18"/>
        <v>2</v>
      </c>
      <c r="J94" s="17">
        <v>3</v>
      </c>
      <c r="K94" s="1"/>
      <c r="L94" s="25" t="s">
        <v>145</v>
      </c>
      <c r="M94" s="13"/>
      <c r="N94" s="13"/>
      <c r="O94" s="17" t="s">
        <v>18</v>
      </c>
      <c r="P94" s="17" t="s">
        <v>19</v>
      </c>
      <c r="Q94" s="17">
        <v>2</v>
      </c>
      <c r="R94" s="17">
        <v>0</v>
      </c>
      <c r="S94" s="17">
        <v>0</v>
      </c>
      <c r="T94" s="42">
        <f t="shared" si="19"/>
        <v>2</v>
      </c>
      <c r="U94" s="17">
        <v>3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hidden="1" customHeight="1" x14ac:dyDescent="0.2">
      <c r="A95" s="25" t="s">
        <v>140</v>
      </c>
      <c r="B95" s="13"/>
      <c r="C95" s="13"/>
      <c r="D95" s="17" t="s">
        <v>18</v>
      </c>
      <c r="E95" s="17" t="s">
        <v>19</v>
      </c>
      <c r="F95" s="17">
        <v>2</v>
      </c>
      <c r="G95" s="17">
        <v>0</v>
      </c>
      <c r="H95" s="17">
        <v>0</v>
      </c>
      <c r="I95" s="42">
        <f t="shared" si="18"/>
        <v>2</v>
      </c>
      <c r="J95" s="17">
        <v>3</v>
      </c>
      <c r="K95" s="1"/>
      <c r="L95" s="25" t="s">
        <v>146</v>
      </c>
      <c r="M95" s="13"/>
      <c r="N95" s="13"/>
      <c r="O95" s="17" t="s">
        <v>18</v>
      </c>
      <c r="P95" s="17" t="s">
        <v>19</v>
      </c>
      <c r="Q95" s="17">
        <v>2</v>
      </c>
      <c r="R95" s="17">
        <v>0</v>
      </c>
      <c r="S95" s="17">
        <v>0</v>
      </c>
      <c r="T95" s="42">
        <f t="shared" si="19"/>
        <v>2</v>
      </c>
      <c r="U95" s="17"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110" t="s">
        <v>35</v>
      </c>
      <c r="B96" s="111"/>
      <c r="C96" s="111"/>
      <c r="D96" s="111"/>
      <c r="E96" s="111"/>
      <c r="F96" s="111"/>
      <c r="G96" s="111"/>
      <c r="H96" s="111"/>
      <c r="I96" s="111"/>
      <c r="J96" s="111"/>
      <c r="K96" s="8"/>
      <c r="L96" s="110" t="s">
        <v>36</v>
      </c>
      <c r="M96" s="111"/>
      <c r="N96" s="111"/>
      <c r="O96" s="111"/>
      <c r="P96" s="111"/>
      <c r="Q96" s="111"/>
      <c r="R96" s="111"/>
      <c r="S96" s="111"/>
      <c r="T96" s="111"/>
      <c r="U96" s="11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25" t="s">
        <v>346</v>
      </c>
      <c r="B97" s="13" t="s">
        <v>253</v>
      </c>
      <c r="C97" s="13" t="s">
        <v>302</v>
      </c>
      <c r="D97" s="17" t="s">
        <v>18</v>
      </c>
      <c r="E97" s="17" t="s">
        <v>17</v>
      </c>
      <c r="F97" s="17">
        <v>2</v>
      </c>
      <c r="G97" s="17">
        <v>0</v>
      </c>
      <c r="H97" s="17">
        <v>0</v>
      </c>
      <c r="I97" s="42">
        <f t="shared" ref="I97:I106" si="20">F97+(G97+H97)/2</f>
        <v>2</v>
      </c>
      <c r="J97" s="17">
        <v>3</v>
      </c>
      <c r="K97" s="1"/>
      <c r="L97" s="25" t="s">
        <v>347</v>
      </c>
      <c r="M97" s="13" t="s">
        <v>255</v>
      </c>
      <c r="N97" s="13" t="s">
        <v>304</v>
      </c>
      <c r="O97" s="17" t="s">
        <v>18</v>
      </c>
      <c r="P97" s="17" t="s">
        <v>17</v>
      </c>
      <c r="Q97" s="17">
        <v>2</v>
      </c>
      <c r="R97" s="17">
        <v>0</v>
      </c>
      <c r="S97" s="17">
        <v>0</v>
      </c>
      <c r="T97" s="42">
        <f t="shared" ref="T97:T106" si="21">Q97+(R97+S97)/2</f>
        <v>2</v>
      </c>
      <c r="U97" s="17">
        <v>3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25" t="s">
        <v>353</v>
      </c>
      <c r="B98" s="13" t="s">
        <v>254</v>
      </c>
      <c r="C98" s="13" t="s">
        <v>303</v>
      </c>
      <c r="D98" s="17" t="s">
        <v>18</v>
      </c>
      <c r="E98" s="17" t="s">
        <v>17</v>
      </c>
      <c r="F98" s="17">
        <v>2</v>
      </c>
      <c r="G98" s="17">
        <v>0</v>
      </c>
      <c r="H98" s="17">
        <v>0</v>
      </c>
      <c r="I98" s="42">
        <f t="shared" si="20"/>
        <v>2</v>
      </c>
      <c r="J98" s="17">
        <v>3</v>
      </c>
      <c r="K98" s="1"/>
      <c r="L98" s="25" t="s">
        <v>348</v>
      </c>
      <c r="M98" s="13" t="s">
        <v>256</v>
      </c>
      <c r="N98" s="13" t="s">
        <v>305</v>
      </c>
      <c r="O98" s="17" t="s">
        <v>18</v>
      </c>
      <c r="P98" s="17" t="s">
        <v>17</v>
      </c>
      <c r="Q98" s="17">
        <v>2</v>
      </c>
      <c r="R98" s="17">
        <v>0</v>
      </c>
      <c r="S98" s="17">
        <v>0</v>
      </c>
      <c r="T98" s="42">
        <f t="shared" si="21"/>
        <v>2</v>
      </c>
      <c r="U98" s="17">
        <v>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25" t="s">
        <v>73</v>
      </c>
      <c r="B99" s="13"/>
      <c r="C99" s="13"/>
      <c r="D99" s="17" t="s">
        <v>18</v>
      </c>
      <c r="E99" s="17" t="s">
        <v>19</v>
      </c>
      <c r="F99" s="17">
        <v>2</v>
      </c>
      <c r="G99" s="17">
        <v>0</v>
      </c>
      <c r="H99" s="17">
        <v>0</v>
      </c>
      <c r="I99" s="42">
        <f t="shared" ref="I99" si="22">F99+(G99+H99)/2</f>
        <v>2</v>
      </c>
      <c r="J99" s="17">
        <v>3</v>
      </c>
      <c r="K99" s="1"/>
      <c r="L99" s="25" t="s">
        <v>81</v>
      </c>
      <c r="M99" s="13"/>
      <c r="N99" s="13"/>
      <c r="O99" s="17" t="s">
        <v>18</v>
      </c>
      <c r="P99" s="17" t="s">
        <v>19</v>
      </c>
      <c r="Q99" s="17">
        <v>2</v>
      </c>
      <c r="R99" s="17">
        <v>0</v>
      </c>
      <c r="S99" s="17">
        <v>0</v>
      </c>
      <c r="T99" s="42">
        <f t="shared" ref="T99" si="23">Q99+(R99+S99)/2</f>
        <v>2</v>
      </c>
      <c r="U99" s="17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25" t="s">
        <v>114</v>
      </c>
      <c r="B100" s="13"/>
      <c r="C100" s="13"/>
      <c r="D100" s="17" t="s">
        <v>18</v>
      </c>
      <c r="E100" s="17" t="s">
        <v>19</v>
      </c>
      <c r="F100" s="17">
        <v>2</v>
      </c>
      <c r="G100" s="17">
        <v>0</v>
      </c>
      <c r="H100" s="17">
        <v>0</v>
      </c>
      <c r="I100" s="42">
        <f t="shared" ref="I100:I105" si="24">F100+(G100+H100)/2</f>
        <v>2</v>
      </c>
      <c r="J100" s="17">
        <v>3</v>
      </c>
      <c r="K100" s="1"/>
      <c r="L100" s="25" t="s">
        <v>113</v>
      </c>
      <c r="M100" s="13"/>
      <c r="N100" s="13"/>
      <c r="O100" s="17" t="s">
        <v>18</v>
      </c>
      <c r="P100" s="17" t="s">
        <v>19</v>
      </c>
      <c r="Q100" s="17">
        <v>2</v>
      </c>
      <c r="R100" s="17">
        <v>0</v>
      </c>
      <c r="S100" s="17">
        <v>0</v>
      </c>
      <c r="T100" s="42">
        <f t="shared" ref="T100:T105" si="25">Q100+(R100+S100)/2</f>
        <v>2</v>
      </c>
      <c r="U100" s="17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25" t="s">
        <v>147</v>
      </c>
      <c r="B101" s="13"/>
      <c r="C101" s="13"/>
      <c r="D101" s="17" t="s">
        <v>18</v>
      </c>
      <c r="E101" s="17" t="s">
        <v>19</v>
      </c>
      <c r="F101" s="17">
        <v>2</v>
      </c>
      <c r="G101" s="17">
        <v>0</v>
      </c>
      <c r="H101" s="17">
        <v>0</v>
      </c>
      <c r="I101" s="42">
        <f t="shared" si="24"/>
        <v>2</v>
      </c>
      <c r="J101" s="17">
        <v>3</v>
      </c>
      <c r="K101" s="1"/>
      <c r="L101" s="25" t="s">
        <v>153</v>
      </c>
      <c r="M101" s="13"/>
      <c r="N101" s="13"/>
      <c r="O101" s="17" t="s">
        <v>18</v>
      </c>
      <c r="P101" s="17" t="s">
        <v>19</v>
      </c>
      <c r="Q101" s="17">
        <v>2</v>
      </c>
      <c r="R101" s="17">
        <v>0</v>
      </c>
      <c r="S101" s="17">
        <v>0</v>
      </c>
      <c r="T101" s="42">
        <f t="shared" si="25"/>
        <v>2</v>
      </c>
      <c r="U101" s="17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25" t="s">
        <v>148</v>
      </c>
      <c r="B102" s="13"/>
      <c r="C102" s="13"/>
      <c r="D102" s="17" t="s">
        <v>18</v>
      </c>
      <c r="E102" s="17" t="s">
        <v>19</v>
      </c>
      <c r="F102" s="17">
        <v>2</v>
      </c>
      <c r="G102" s="17">
        <v>0</v>
      </c>
      <c r="H102" s="17">
        <v>0</v>
      </c>
      <c r="I102" s="42">
        <f t="shared" si="24"/>
        <v>2</v>
      </c>
      <c r="J102" s="17">
        <v>3</v>
      </c>
      <c r="K102" s="1"/>
      <c r="L102" s="25" t="s">
        <v>154</v>
      </c>
      <c r="M102" s="13"/>
      <c r="N102" s="13"/>
      <c r="O102" s="17" t="s">
        <v>18</v>
      </c>
      <c r="P102" s="17" t="s">
        <v>19</v>
      </c>
      <c r="Q102" s="17">
        <v>2</v>
      </c>
      <c r="R102" s="17">
        <v>0</v>
      </c>
      <c r="S102" s="17">
        <v>0</v>
      </c>
      <c r="T102" s="42">
        <f t="shared" si="25"/>
        <v>2</v>
      </c>
      <c r="U102" s="17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25" t="s">
        <v>149</v>
      </c>
      <c r="B103" s="13"/>
      <c r="C103" s="13"/>
      <c r="D103" s="17" t="s">
        <v>18</v>
      </c>
      <c r="E103" s="17" t="s">
        <v>19</v>
      </c>
      <c r="F103" s="17">
        <v>2</v>
      </c>
      <c r="G103" s="17">
        <v>0</v>
      </c>
      <c r="H103" s="17">
        <v>0</v>
      </c>
      <c r="I103" s="42">
        <f t="shared" si="24"/>
        <v>2</v>
      </c>
      <c r="J103" s="17">
        <v>3</v>
      </c>
      <c r="K103" s="1"/>
      <c r="L103" s="25" t="s">
        <v>155</v>
      </c>
      <c r="M103" s="13"/>
      <c r="N103" s="13"/>
      <c r="O103" s="17" t="s">
        <v>18</v>
      </c>
      <c r="P103" s="17" t="s">
        <v>19</v>
      </c>
      <c r="Q103" s="17">
        <v>2</v>
      </c>
      <c r="R103" s="17">
        <v>0</v>
      </c>
      <c r="S103" s="17">
        <v>0</v>
      </c>
      <c r="T103" s="42">
        <f t="shared" si="25"/>
        <v>2</v>
      </c>
      <c r="U103" s="17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25" t="s">
        <v>150</v>
      </c>
      <c r="B104" s="13"/>
      <c r="C104" s="13"/>
      <c r="D104" s="17" t="s">
        <v>18</v>
      </c>
      <c r="E104" s="17" t="s">
        <v>19</v>
      </c>
      <c r="F104" s="17">
        <v>2</v>
      </c>
      <c r="G104" s="17">
        <v>0</v>
      </c>
      <c r="H104" s="17">
        <v>0</v>
      </c>
      <c r="I104" s="42">
        <f t="shared" si="24"/>
        <v>2</v>
      </c>
      <c r="J104" s="17">
        <v>3</v>
      </c>
      <c r="K104" s="1"/>
      <c r="L104" s="25" t="s">
        <v>156</v>
      </c>
      <c r="M104" s="13"/>
      <c r="N104" s="13"/>
      <c r="O104" s="17" t="s">
        <v>18</v>
      </c>
      <c r="P104" s="17" t="s">
        <v>19</v>
      </c>
      <c r="Q104" s="17">
        <v>2</v>
      </c>
      <c r="R104" s="17">
        <v>0</v>
      </c>
      <c r="S104" s="17">
        <v>0</v>
      </c>
      <c r="T104" s="42">
        <f t="shared" si="25"/>
        <v>2</v>
      </c>
      <c r="U104" s="17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25" t="s">
        <v>151</v>
      </c>
      <c r="B105" s="13"/>
      <c r="C105" s="13"/>
      <c r="D105" s="17" t="s">
        <v>18</v>
      </c>
      <c r="E105" s="17" t="s">
        <v>19</v>
      </c>
      <c r="F105" s="17">
        <v>2</v>
      </c>
      <c r="G105" s="17">
        <v>0</v>
      </c>
      <c r="H105" s="17">
        <v>0</v>
      </c>
      <c r="I105" s="42">
        <f t="shared" si="24"/>
        <v>2</v>
      </c>
      <c r="J105" s="17">
        <v>3</v>
      </c>
      <c r="K105" s="1"/>
      <c r="L105" s="25" t="s">
        <v>157</v>
      </c>
      <c r="M105" s="13"/>
      <c r="N105" s="13"/>
      <c r="O105" s="17" t="s">
        <v>18</v>
      </c>
      <c r="P105" s="17" t="s">
        <v>19</v>
      </c>
      <c r="Q105" s="17">
        <v>2</v>
      </c>
      <c r="R105" s="17">
        <v>0</v>
      </c>
      <c r="S105" s="17">
        <v>0</v>
      </c>
      <c r="T105" s="42">
        <f t="shared" si="25"/>
        <v>2</v>
      </c>
      <c r="U105" s="17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25" t="s">
        <v>152</v>
      </c>
      <c r="B106" s="14"/>
      <c r="C106" s="14"/>
      <c r="D106" s="15" t="s">
        <v>18</v>
      </c>
      <c r="E106" s="15" t="s">
        <v>19</v>
      </c>
      <c r="F106" s="15">
        <v>2</v>
      </c>
      <c r="G106" s="15">
        <v>0</v>
      </c>
      <c r="H106" s="15">
        <v>0</v>
      </c>
      <c r="I106" s="43">
        <f t="shared" si="20"/>
        <v>2</v>
      </c>
      <c r="J106" s="15">
        <v>3</v>
      </c>
      <c r="K106" s="1"/>
      <c r="L106" s="25" t="s">
        <v>158</v>
      </c>
      <c r="M106" s="14"/>
      <c r="N106" s="14"/>
      <c r="O106" s="15" t="s">
        <v>18</v>
      </c>
      <c r="P106" s="15" t="s">
        <v>19</v>
      </c>
      <c r="Q106" s="15">
        <v>2</v>
      </c>
      <c r="R106" s="15">
        <v>0</v>
      </c>
      <c r="S106" s="15">
        <v>0</v>
      </c>
      <c r="T106" s="43">
        <f t="shared" si="21"/>
        <v>2</v>
      </c>
      <c r="U106" s="15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110" t="s">
        <v>38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8"/>
      <c r="L107" s="110" t="s">
        <v>39</v>
      </c>
      <c r="M107" s="111"/>
      <c r="N107" s="111"/>
      <c r="O107" s="111"/>
      <c r="P107" s="111"/>
      <c r="Q107" s="111"/>
      <c r="R107" s="111"/>
      <c r="S107" s="111"/>
      <c r="T107" s="111"/>
      <c r="U107" s="11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25" t="s">
        <v>349</v>
      </c>
      <c r="B108" s="13" t="s">
        <v>257</v>
      </c>
      <c r="C108" s="13" t="s">
        <v>306</v>
      </c>
      <c r="D108" s="17" t="s">
        <v>18</v>
      </c>
      <c r="E108" s="17" t="s">
        <v>17</v>
      </c>
      <c r="F108" s="17">
        <v>2</v>
      </c>
      <c r="G108" s="17">
        <v>0</v>
      </c>
      <c r="H108" s="17">
        <v>0</v>
      </c>
      <c r="I108" s="42">
        <f t="shared" ref="I108:I117" si="26">F108+(G108+H108)/2</f>
        <v>2</v>
      </c>
      <c r="J108" s="17">
        <v>3</v>
      </c>
      <c r="K108" s="1"/>
      <c r="L108" s="25" t="s">
        <v>351</v>
      </c>
      <c r="M108" s="13" t="s">
        <v>259</v>
      </c>
      <c r="N108" s="13" t="s">
        <v>308</v>
      </c>
      <c r="O108" s="17" t="s">
        <v>18</v>
      </c>
      <c r="P108" s="17" t="s">
        <v>17</v>
      </c>
      <c r="Q108" s="17">
        <v>2</v>
      </c>
      <c r="R108" s="17">
        <v>0</v>
      </c>
      <c r="S108" s="17">
        <v>0</v>
      </c>
      <c r="T108" s="42">
        <f t="shared" ref="T108:T117" si="27">Q108+(R108+S108)/2</f>
        <v>2</v>
      </c>
      <c r="U108" s="17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25" t="s">
        <v>350</v>
      </c>
      <c r="B109" s="13" t="s">
        <v>258</v>
      </c>
      <c r="C109" s="13" t="s">
        <v>307</v>
      </c>
      <c r="D109" s="17" t="s">
        <v>18</v>
      </c>
      <c r="E109" s="17" t="s">
        <v>17</v>
      </c>
      <c r="F109" s="17">
        <v>2</v>
      </c>
      <c r="G109" s="17">
        <v>0</v>
      </c>
      <c r="H109" s="17">
        <v>0</v>
      </c>
      <c r="I109" s="42">
        <f t="shared" si="26"/>
        <v>2</v>
      </c>
      <c r="J109" s="17">
        <v>3</v>
      </c>
      <c r="K109" s="1"/>
      <c r="L109" s="25" t="s">
        <v>352</v>
      </c>
      <c r="M109" s="13" t="s">
        <v>260</v>
      </c>
      <c r="N109" s="13" t="s">
        <v>309</v>
      </c>
      <c r="O109" s="17" t="s">
        <v>18</v>
      </c>
      <c r="P109" s="17" t="s">
        <v>17</v>
      </c>
      <c r="Q109" s="17">
        <v>2</v>
      </c>
      <c r="R109" s="17">
        <v>0</v>
      </c>
      <c r="S109" s="17">
        <v>0</v>
      </c>
      <c r="T109" s="42">
        <f t="shared" si="27"/>
        <v>2</v>
      </c>
      <c r="U109" s="17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25" t="s">
        <v>74</v>
      </c>
      <c r="B110" s="13"/>
      <c r="C110" s="13"/>
      <c r="D110" s="17" t="s">
        <v>18</v>
      </c>
      <c r="E110" s="17" t="s">
        <v>19</v>
      </c>
      <c r="F110" s="17">
        <v>2</v>
      </c>
      <c r="G110" s="17">
        <v>0</v>
      </c>
      <c r="H110" s="17">
        <v>0</v>
      </c>
      <c r="I110" s="42">
        <f t="shared" ref="I110:I115" si="28">F110+(G110+H110)/2</f>
        <v>2</v>
      </c>
      <c r="J110" s="17">
        <v>3</v>
      </c>
      <c r="K110" s="1"/>
      <c r="L110" s="25" t="s">
        <v>82</v>
      </c>
      <c r="M110" s="13"/>
      <c r="N110" s="13"/>
      <c r="O110" s="17" t="s">
        <v>18</v>
      </c>
      <c r="P110" s="17" t="s">
        <v>19</v>
      </c>
      <c r="Q110" s="17">
        <v>2</v>
      </c>
      <c r="R110" s="17">
        <v>0</v>
      </c>
      <c r="S110" s="17">
        <v>0</v>
      </c>
      <c r="T110" s="42">
        <f t="shared" si="27"/>
        <v>2</v>
      </c>
      <c r="U110" s="17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25" t="s">
        <v>115</v>
      </c>
      <c r="B111" s="13"/>
      <c r="C111" s="13"/>
      <c r="D111" s="17" t="s">
        <v>18</v>
      </c>
      <c r="E111" s="17" t="s">
        <v>19</v>
      </c>
      <c r="F111" s="17">
        <v>2</v>
      </c>
      <c r="G111" s="17">
        <v>0</v>
      </c>
      <c r="H111" s="17">
        <v>0</v>
      </c>
      <c r="I111" s="42">
        <f t="shared" si="28"/>
        <v>2</v>
      </c>
      <c r="J111" s="17">
        <v>3</v>
      </c>
      <c r="K111" s="1"/>
      <c r="L111" s="25" t="s">
        <v>116</v>
      </c>
      <c r="M111" s="13"/>
      <c r="N111" s="13"/>
      <c r="O111" s="17" t="s">
        <v>18</v>
      </c>
      <c r="P111" s="17" t="s">
        <v>19</v>
      </c>
      <c r="Q111" s="17">
        <v>2</v>
      </c>
      <c r="R111" s="17">
        <v>0</v>
      </c>
      <c r="S111" s="17">
        <v>0</v>
      </c>
      <c r="T111" s="42">
        <f t="shared" si="27"/>
        <v>2</v>
      </c>
      <c r="U111" s="17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25" t="s">
        <v>159</v>
      </c>
      <c r="B112" s="13"/>
      <c r="C112" s="13"/>
      <c r="D112" s="17" t="s">
        <v>18</v>
      </c>
      <c r="E112" s="17" t="s">
        <v>19</v>
      </c>
      <c r="F112" s="17">
        <v>2</v>
      </c>
      <c r="G112" s="17">
        <v>0</v>
      </c>
      <c r="H112" s="17">
        <v>0</v>
      </c>
      <c r="I112" s="42">
        <f t="shared" si="28"/>
        <v>2</v>
      </c>
      <c r="J112" s="17">
        <v>3</v>
      </c>
      <c r="K112" s="1"/>
      <c r="L112" s="25" t="s">
        <v>163</v>
      </c>
      <c r="M112" s="13"/>
      <c r="N112" s="13"/>
      <c r="O112" s="17" t="s">
        <v>18</v>
      </c>
      <c r="P112" s="17" t="s">
        <v>19</v>
      </c>
      <c r="Q112" s="17">
        <v>2</v>
      </c>
      <c r="R112" s="17">
        <v>0</v>
      </c>
      <c r="S112" s="17">
        <v>0</v>
      </c>
      <c r="T112" s="42">
        <f t="shared" si="27"/>
        <v>2</v>
      </c>
      <c r="U112" s="17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25" t="s">
        <v>160</v>
      </c>
      <c r="B113" s="13"/>
      <c r="C113" s="13"/>
      <c r="D113" s="17" t="s">
        <v>18</v>
      </c>
      <c r="E113" s="17" t="s">
        <v>19</v>
      </c>
      <c r="F113" s="17">
        <v>2</v>
      </c>
      <c r="G113" s="17">
        <v>0</v>
      </c>
      <c r="H113" s="17">
        <v>0</v>
      </c>
      <c r="I113" s="42">
        <f t="shared" si="28"/>
        <v>2</v>
      </c>
      <c r="J113" s="17">
        <v>3</v>
      </c>
      <c r="K113" s="1"/>
      <c r="L113" s="25" t="s">
        <v>164</v>
      </c>
      <c r="M113" s="13"/>
      <c r="N113" s="13"/>
      <c r="O113" s="17" t="s">
        <v>18</v>
      </c>
      <c r="P113" s="17" t="s">
        <v>19</v>
      </c>
      <c r="Q113" s="17">
        <v>2</v>
      </c>
      <c r="R113" s="17">
        <v>0</v>
      </c>
      <c r="S113" s="17">
        <v>0</v>
      </c>
      <c r="T113" s="42">
        <f t="shared" si="27"/>
        <v>2</v>
      </c>
      <c r="U113" s="17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25" t="s">
        <v>161</v>
      </c>
      <c r="B114" s="13"/>
      <c r="C114" s="13"/>
      <c r="D114" s="17" t="s">
        <v>18</v>
      </c>
      <c r="E114" s="17" t="s">
        <v>19</v>
      </c>
      <c r="F114" s="17">
        <v>2</v>
      </c>
      <c r="G114" s="17">
        <v>0</v>
      </c>
      <c r="H114" s="17">
        <v>0</v>
      </c>
      <c r="I114" s="42">
        <f t="shared" si="28"/>
        <v>2</v>
      </c>
      <c r="J114" s="17">
        <v>3</v>
      </c>
      <c r="K114" s="1"/>
      <c r="L114" s="25" t="s">
        <v>165</v>
      </c>
      <c r="M114" s="13"/>
      <c r="N114" s="13"/>
      <c r="O114" s="17" t="s">
        <v>18</v>
      </c>
      <c r="P114" s="17" t="s">
        <v>19</v>
      </c>
      <c r="Q114" s="17">
        <v>2</v>
      </c>
      <c r="R114" s="17">
        <v>0</v>
      </c>
      <c r="S114" s="17">
        <v>0</v>
      </c>
      <c r="T114" s="42">
        <f t="shared" si="27"/>
        <v>2</v>
      </c>
      <c r="U114" s="17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25" t="s">
        <v>162</v>
      </c>
      <c r="B115" s="13"/>
      <c r="C115" s="13"/>
      <c r="D115" s="17" t="s">
        <v>18</v>
      </c>
      <c r="E115" s="17" t="s">
        <v>19</v>
      </c>
      <c r="F115" s="17">
        <v>2</v>
      </c>
      <c r="G115" s="17">
        <v>0</v>
      </c>
      <c r="H115" s="17">
        <v>0</v>
      </c>
      <c r="I115" s="42">
        <f t="shared" si="28"/>
        <v>2</v>
      </c>
      <c r="J115" s="17">
        <v>3</v>
      </c>
      <c r="K115" s="1"/>
      <c r="L115" s="25" t="s">
        <v>166</v>
      </c>
      <c r="M115" s="13"/>
      <c r="N115" s="13"/>
      <c r="O115" s="17" t="s">
        <v>18</v>
      </c>
      <c r="P115" s="17" t="s">
        <v>19</v>
      </c>
      <c r="Q115" s="17">
        <v>2</v>
      </c>
      <c r="R115" s="17">
        <v>0</v>
      </c>
      <c r="S115" s="17">
        <v>0</v>
      </c>
      <c r="T115" s="42">
        <f t="shared" si="27"/>
        <v>2</v>
      </c>
      <c r="U115" s="17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25" t="s">
        <v>74</v>
      </c>
      <c r="B116" s="13"/>
      <c r="C116" s="13"/>
      <c r="D116" s="17" t="s">
        <v>18</v>
      </c>
      <c r="E116" s="17" t="s">
        <v>19</v>
      </c>
      <c r="F116" s="17">
        <v>2</v>
      </c>
      <c r="G116" s="17">
        <v>0</v>
      </c>
      <c r="H116" s="17">
        <v>0</v>
      </c>
      <c r="I116" s="42">
        <f t="shared" ref="I116" si="29">F116+(G116+H116)/2</f>
        <v>2</v>
      </c>
      <c r="J116" s="17">
        <v>3</v>
      </c>
      <c r="K116" s="1"/>
      <c r="L116" s="25" t="s">
        <v>167</v>
      </c>
      <c r="M116" s="13"/>
      <c r="N116" s="13"/>
      <c r="O116" s="17" t="s">
        <v>18</v>
      </c>
      <c r="P116" s="17" t="s">
        <v>19</v>
      </c>
      <c r="Q116" s="17">
        <v>2</v>
      </c>
      <c r="R116" s="17">
        <v>0</v>
      </c>
      <c r="S116" s="17">
        <v>0</v>
      </c>
      <c r="T116" s="42">
        <f t="shared" ref="T116" si="30">Q116+(R116+S116)/2</f>
        <v>2</v>
      </c>
      <c r="U116" s="17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25" t="s">
        <v>115</v>
      </c>
      <c r="B117" s="14"/>
      <c r="C117" s="14"/>
      <c r="D117" s="15" t="s">
        <v>18</v>
      </c>
      <c r="E117" s="15" t="s">
        <v>19</v>
      </c>
      <c r="F117" s="15">
        <v>2</v>
      </c>
      <c r="G117" s="15">
        <v>0</v>
      </c>
      <c r="H117" s="15">
        <v>0</v>
      </c>
      <c r="I117" s="43">
        <f t="shared" si="26"/>
        <v>2</v>
      </c>
      <c r="J117" s="15">
        <v>3</v>
      </c>
      <c r="K117" s="1"/>
      <c r="L117" s="25" t="s">
        <v>168</v>
      </c>
      <c r="M117" s="14"/>
      <c r="N117" s="14"/>
      <c r="O117" s="15" t="s">
        <v>18</v>
      </c>
      <c r="P117" s="15" t="s">
        <v>19</v>
      </c>
      <c r="Q117" s="15">
        <v>2</v>
      </c>
      <c r="R117" s="15">
        <v>0</v>
      </c>
      <c r="S117" s="15">
        <v>0</v>
      </c>
      <c r="T117" s="43">
        <f t="shared" si="27"/>
        <v>2</v>
      </c>
      <c r="U117" s="15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77"/>
      <c r="B118" s="21"/>
      <c r="C118" s="21"/>
      <c r="D118" s="78"/>
      <c r="E118" s="21"/>
      <c r="F118" s="78"/>
      <c r="G118" s="78"/>
      <c r="H118" s="78"/>
      <c r="I118" s="78"/>
      <c r="J118" s="78"/>
      <c r="K118" s="21"/>
      <c r="L118" s="77"/>
      <c r="M118" s="21"/>
      <c r="N118" s="21"/>
      <c r="O118" s="78"/>
      <c r="P118" s="21"/>
      <c r="Q118" s="21"/>
      <c r="R118" s="21"/>
      <c r="S118" s="21"/>
      <c r="T118" s="21"/>
      <c r="U118" s="21"/>
      <c r="V118" s="2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77"/>
      <c r="B119" s="21"/>
      <c r="C119" s="21"/>
      <c r="D119" s="78"/>
      <c r="E119" s="21"/>
      <c r="F119" s="78"/>
      <c r="G119" s="78"/>
      <c r="H119" s="78"/>
      <c r="I119" s="78"/>
      <c r="J119" s="78"/>
      <c r="K119" s="21"/>
      <c r="L119" s="77"/>
      <c r="M119" s="21"/>
      <c r="N119" s="21"/>
      <c r="O119" s="78"/>
      <c r="P119" s="21"/>
      <c r="Q119" s="21"/>
      <c r="R119" s="21"/>
      <c r="S119" s="21"/>
      <c r="T119" s="21"/>
      <c r="U119" s="21"/>
      <c r="V119" s="2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77"/>
      <c r="B120" s="21"/>
      <c r="C120" s="21"/>
      <c r="D120" s="78"/>
      <c r="E120" s="21"/>
      <c r="F120" s="78"/>
      <c r="G120" s="78"/>
      <c r="H120" s="78"/>
      <c r="I120" s="78"/>
      <c r="J120" s="78"/>
      <c r="K120" s="21"/>
      <c r="L120" s="77"/>
      <c r="M120" s="21"/>
      <c r="N120" s="21"/>
      <c r="O120" s="78"/>
      <c r="P120" s="21"/>
      <c r="Q120" s="21"/>
      <c r="R120" s="21"/>
      <c r="S120" s="21"/>
      <c r="T120" s="21"/>
      <c r="U120" s="21"/>
      <c r="V120" s="2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93" t="s">
        <v>169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21"/>
      <c r="L121" s="95" t="s">
        <v>41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97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6.25" customHeight="1" x14ac:dyDescent="0.2">
      <c r="A122" s="27" t="s">
        <v>6</v>
      </c>
      <c r="B122" s="24" t="s">
        <v>7</v>
      </c>
      <c r="C122" s="24" t="s">
        <v>46</v>
      </c>
      <c r="D122" s="23" t="s">
        <v>8</v>
      </c>
      <c r="E122" s="19" t="s">
        <v>9</v>
      </c>
      <c r="F122" s="76" t="s">
        <v>10</v>
      </c>
      <c r="G122" s="76" t="s">
        <v>11</v>
      </c>
      <c r="H122" s="76" t="s">
        <v>12</v>
      </c>
      <c r="I122" s="76" t="s">
        <v>13</v>
      </c>
      <c r="J122" s="76" t="s">
        <v>14</v>
      </c>
      <c r="K122" s="21"/>
      <c r="L122" s="72" t="s">
        <v>6</v>
      </c>
      <c r="M122" s="73" t="s">
        <v>7</v>
      </c>
      <c r="N122" s="22" t="s">
        <v>46</v>
      </c>
      <c r="O122" s="23" t="s">
        <v>8</v>
      </c>
      <c r="P122" s="19" t="s">
        <v>9</v>
      </c>
      <c r="Q122" s="72" t="s">
        <v>10</v>
      </c>
      <c r="R122" s="72" t="s">
        <v>11</v>
      </c>
      <c r="S122" s="72" t="s">
        <v>12</v>
      </c>
      <c r="T122" s="72" t="s">
        <v>13</v>
      </c>
      <c r="U122" s="74" t="s">
        <v>14</v>
      </c>
      <c r="V122" s="75" t="s">
        <v>42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25" t="s">
        <v>356</v>
      </c>
      <c r="B123" s="13" t="s">
        <v>301</v>
      </c>
      <c r="C123" s="13" t="s">
        <v>300</v>
      </c>
      <c r="D123" s="17" t="s">
        <v>18</v>
      </c>
      <c r="E123" s="17" t="s">
        <v>17</v>
      </c>
      <c r="F123" s="17"/>
      <c r="G123" s="17">
        <v>0</v>
      </c>
      <c r="H123" s="17">
        <v>0</v>
      </c>
      <c r="I123" s="42">
        <f t="shared" ref="I123:I132" si="31">F123+(G123+H123)/2</f>
        <v>0</v>
      </c>
      <c r="J123" s="17"/>
      <c r="K123" s="1"/>
      <c r="L123" s="5" t="s">
        <v>354</v>
      </c>
      <c r="M123" s="5" t="s">
        <v>355</v>
      </c>
      <c r="N123" s="5" t="s">
        <v>357</v>
      </c>
      <c r="O123" s="4" t="s">
        <v>21</v>
      </c>
      <c r="P123" s="4" t="s">
        <v>19</v>
      </c>
      <c r="Q123" s="4">
        <v>2</v>
      </c>
      <c r="R123" s="4">
        <v>0</v>
      </c>
      <c r="S123" s="4">
        <v>0</v>
      </c>
      <c r="T123" s="79">
        <f t="shared" ref="T123:T132" si="32">Q123+(R123+S123)/2</f>
        <v>2</v>
      </c>
      <c r="U123" s="10">
        <v>3</v>
      </c>
      <c r="V123" s="4" t="s">
        <v>44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25" t="s">
        <v>170</v>
      </c>
      <c r="B124" s="13"/>
      <c r="C124" s="13"/>
      <c r="D124" s="17" t="s">
        <v>18</v>
      </c>
      <c r="E124" s="17" t="s">
        <v>19</v>
      </c>
      <c r="F124" s="17"/>
      <c r="G124" s="17">
        <v>0</v>
      </c>
      <c r="H124" s="17">
        <v>0</v>
      </c>
      <c r="I124" s="42">
        <f t="shared" si="31"/>
        <v>0</v>
      </c>
      <c r="J124" s="17"/>
      <c r="K124" s="1"/>
      <c r="L124" s="9" t="s">
        <v>83</v>
      </c>
      <c r="M124" s="5"/>
      <c r="N124" s="5"/>
      <c r="O124" s="4" t="s">
        <v>21</v>
      </c>
      <c r="P124" s="4" t="s">
        <v>19</v>
      </c>
      <c r="Q124" s="4">
        <v>2</v>
      </c>
      <c r="R124" s="4">
        <v>0</v>
      </c>
      <c r="S124" s="4">
        <v>0</v>
      </c>
      <c r="T124" s="79">
        <f t="shared" si="32"/>
        <v>2</v>
      </c>
      <c r="U124" s="10">
        <v>3</v>
      </c>
      <c r="V124" s="4" t="s">
        <v>44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25" t="s">
        <v>171</v>
      </c>
      <c r="B125" s="13"/>
      <c r="C125" s="13"/>
      <c r="D125" s="17" t="s">
        <v>18</v>
      </c>
      <c r="E125" s="17" t="s">
        <v>19</v>
      </c>
      <c r="F125" s="17"/>
      <c r="G125" s="17">
        <v>0</v>
      </c>
      <c r="H125" s="17">
        <v>0</v>
      </c>
      <c r="I125" s="42">
        <f t="shared" si="31"/>
        <v>0</v>
      </c>
      <c r="J125" s="17"/>
      <c r="K125" s="1"/>
      <c r="L125" s="9" t="s">
        <v>84</v>
      </c>
      <c r="M125" s="5"/>
      <c r="N125" s="5"/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79">
        <f t="shared" si="32"/>
        <v>2</v>
      </c>
      <c r="U125" s="10">
        <v>3</v>
      </c>
      <c r="V125" s="4" t="s">
        <v>94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25" t="s">
        <v>172</v>
      </c>
      <c r="B126" s="13"/>
      <c r="C126" s="13"/>
      <c r="D126" s="17" t="s">
        <v>18</v>
      </c>
      <c r="E126" s="17" t="s">
        <v>17</v>
      </c>
      <c r="F126" s="17"/>
      <c r="G126" s="17">
        <v>0</v>
      </c>
      <c r="H126" s="17">
        <v>0</v>
      </c>
      <c r="I126" s="42">
        <f t="shared" si="31"/>
        <v>0</v>
      </c>
      <c r="J126" s="17"/>
      <c r="K126" s="1"/>
      <c r="L126" s="9" t="s">
        <v>85</v>
      </c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79">
        <f t="shared" si="32"/>
        <v>2</v>
      </c>
      <c r="U126" s="10">
        <v>3</v>
      </c>
      <c r="V126" s="4" t="s">
        <v>43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25" t="s">
        <v>173</v>
      </c>
      <c r="B127" s="13"/>
      <c r="C127" s="13"/>
      <c r="D127" s="17" t="s">
        <v>18</v>
      </c>
      <c r="E127" s="17" t="s">
        <v>17</v>
      </c>
      <c r="F127" s="17"/>
      <c r="G127" s="17">
        <v>0</v>
      </c>
      <c r="H127" s="17">
        <v>0</v>
      </c>
      <c r="I127" s="42">
        <f t="shared" si="31"/>
        <v>0</v>
      </c>
      <c r="J127" s="17"/>
      <c r="K127" s="1"/>
      <c r="L127" s="9" t="s">
        <v>86</v>
      </c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79">
        <f t="shared" si="32"/>
        <v>2</v>
      </c>
      <c r="U127" s="10">
        <v>3</v>
      </c>
      <c r="V127" s="4" t="s">
        <v>94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25" t="s">
        <v>174</v>
      </c>
      <c r="B128" s="13"/>
      <c r="C128" s="13"/>
      <c r="D128" s="17" t="s">
        <v>18</v>
      </c>
      <c r="E128" s="17"/>
      <c r="F128" s="17"/>
      <c r="G128" s="17">
        <v>0</v>
      </c>
      <c r="H128" s="17">
        <v>0</v>
      </c>
      <c r="I128" s="42">
        <f t="shared" si="31"/>
        <v>0</v>
      </c>
      <c r="J128" s="17"/>
      <c r="K128" s="1"/>
      <c r="L128" s="9" t="s">
        <v>87</v>
      </c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79">
        <f t="shared" si="32"/>
        <v>2</v>
      </c>
      <c r="U128" s="10">
        <v>3</v>
      </c>
      <c r="V128" s="4" t="s">
        <v>43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25" t="s">
        <v>175</v>
      </c>
      <c r="B129" s="13"/>
      <c r="C129" s="13"/>
      <c r="D129" s="17" t="s">
        <v>18</v>
      </c>
      <c r="E129" s="17"/>
      <c r="F129" s="17"/>
      <c r="G129" s="17">
        <v>0</v>
      </c>
      <c r="H129" s="17">
        <v>0</v>
      </c>
      <c r="I129" s="42">
        <f t="shared" si="31"/>
        <v>0</v>
      </c>
      <c r="J129" s="17"/>
      <c r="K129" s="1"/>
      <c r="L129" s="9" t="s">
        <v>88</v>
      </c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79">
        <f t="shared" si="32"/>
        <v>2</v>
      </c>
      <c r="U129" s="10">
        <v>3</v>
      </c>
      <c r="V129" s="4" t="s">
        <v>43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25" t="s">
        <v>176</v>
      </c>
      <c r="B130" s="13"/>
      <c r="C130" s="13"/>
      <c r="D130" s="17" t="s">
        <v>18</v>
      </c>
      <c r="E130" s="17"/>
      <c r="F130" s="17"/>
      <c r="G130" s="17">
        <v>0</v>
      </c>
      <c r="H130" s="17">
        <v>0</v>
      </c>
      <c r="I130" s="42">
        <f t="shared" si="31"/>
        <v>0</v>
      </c>
      <c r="J130" s="17"/>
      <c r="K130" s="1"/>
      <c r="L130" s="9" t="s">
        <v>89</v>
      </c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79">
        <f t="shared" si="32"/>
        <v>2</v>
      </c>
      <c r="U130" s="10">
        <v>3</v>
      </c>
      <c r="V130" s="4" t="s">
        <v>44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25" t="s">
        <v>177</v>
      </c>
      <c r="B131" s="13"/>
      <c r="C131" s="13"/>
      <c r="D131" s="17" t="s">
        <v>18</v>
      </c>
      <c r="E131" s="17"/>
      <c r="F131" s="17"/>
      <c r="G131" s="17">
        <v>0</v>
      </c>
      <c r="H131" s="17">
        <v>0</v>
      </c>
      <c r="I131" s="42">
        <f t="shared" si="31"/>
        <v>0</v>
      </c>
      <c r="J131" s="17"/>
      <c r="K131" s="1"/>
      <c r="L131" s="9" t="s">
        <v>90</v>
      </c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79">
        <f t="shared" si="32"/>
        <v>2</v>
      </c>
      <c r="U131" s="10">
        <v>3</v>
      </c>
      <c r="V131" s="4" t="s">
        <v>43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25" t="s">
        <v>178</v>
      </c>
      <c r="B132" s="13"/>
      <c r="C132" s="13"/>
      <c r="D132" s="17" t="s">
        <v>18</v>
      </c>
      <c r="E132" s="17"/>
      <c r="F132" s="17"/>
      <c r="G132" s="17">
        <v>0</v>
      </c>
      <c r="H132" s="17">
        <v>0</v>
      </c>
      <c r="I132" s="42">
        <f t="shared" si="31"/>
        <v>0</v>
      </c>
      <c r="J132" s="17"/>
      <c r="K132" s="1"/>
      <c r="L132" s="9" t="s">
        <v>91</v>
      </c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79">
        <f t="shared" si="32"/>
        <v>2</v>
      </c>
      <c r="U132" s="10">
        <v>3</v>
      </c>
      <c r="V132" s="4" t="s">
        <v>43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AE1019" s="1"/>
      <c r="AF1019" s="1"/>
      <c r="AG1019" s="1"/>
    </row>
  </sheetData>
  <mergeCells count="37">
    <mergeCell ref="A96:J96"/>
    <mergeCell ref="L96:U96"/>
    <mergeCell ref="A107:J107"/>
    <mergeCell ref="L107:U107"/>
    <mergeCell ref="A74:J74"/>
    <mergeCell ref="L74:U74"/>
    <mergeCell ref="A85:J85"/>
    <mergeCell ref="L85:U85"/>
    <mergeCell ref="A72:U72"/>
    <mergeCell ref="A39:J39"/>
    <mergeCell ref="L39:U39"/>
    <mergeCell ref="A52:U52"/>
    <mergeCell ref="A53:J53"/>
    <mergeCell ref="L53:U53"/>
    <mergeCell ref="L24:U24"/>
    <mergeCell ref="A38:U38"/>
    <mergeCell ref="A2:A4"/>
    <mergeCell ref="B2:U2"/>
    <mergeCell ref="B4:U4"/>
    <mergeCell ref="A5:U5"/>
    <mergeCell ref="D3:M3"/>
    <mergeCell ref="L68:U69"/>
    <mergeCell ref="A121:J121"/>
    <mergeCell ref="L121:V12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3:U23"/>
    <mergeCell ref="A24:J24"/>
  </mergeCells>
  <conditionalFormatting sqref="A12:I12 A86:J95 A17:C18 E17:E18 A13:E16 I13:I18 A60:J63 A46:J47 A33:J33 D11:I11">
    <cfRule type="expression" dxfId="242" priority="274">
      <formula>$D11="ÜS"</formula>
    </cfRule>
    <cfRule type="expression" dxfId="241" priority="275">
      <formula>$D11="S"</formula>
    </cfRule>
    <cfRule type="expression" dxfId="240" priority="276">
      <formula>$D11="OZ"</formula>
    </cfRule>
  </conditionalFormatting>
  <conditionalFormatting sqref="D26:J26 A27:I27 A29:I32 A28 D28:I28">
    <cfRule type="expression" dxfId="239" priority="268">
      <formula>$D26="ÜS"</formula>
    </cfRule>
    <cfRule type="expression" dxfId="238" priority="269">
      <formula>$D26="S"</formula>
    </cfRule>
    <cfRule type="expression" dxfId="237" priority="270">
      <formula>$D26="OZ"</formula>
    </cfRule>
  </conditionalFormatting>
  <conditionalFormatting sqref="I41:I45">
    <cfRule type="expression" dxfId="236" priority="265">
      <formula>$D41="ÜS"</formula>
    </cfRule>
    <cfRule type="expression" dxfId="235" priority="266">
      <formula>$D41="S"</formula>
    </cfRule>
    <cfRule type="expression" dxfId="234" priority="267">
      <formula>$D41="OZ"</formula>
    </cfRule>
  </conditionalFormatting>
  <conditionalFormatting sqref="A55 H55:J55 I56:I59">
    <cfRule type="expression" dxfId="233" priority="262">
      <formula>$D55="ÜS"</formula>
    </cfRule>
    <cfRule type="expression" dxfId="232" priority="263">
      <formula>$D55="S"</formula>
    </cfRule>
    <cfRule type="expression" dxfId="231" priority="264">
      <formula>$D55="OZ"</formula>
    </cfRule>
  </conditionalFormatting>
  <conditionalFormatting sqref="A75:J84">
    <cfRule type="expression" dxfId="230" priority="247">
      <formula>$D75="ÜS"</formula>
    </cfRule>
    <cfRule type="expression" dxfId="229" priority="248">
      <formula>$D75="S"</formula>
    </cfRule>
    <cfRule type="expression" dxfId="228" priority="249">
      <formula>$D75="OZ"</formula>
    </cfRule>
  </conditionalFormatting>
  <conditionalFormatting sqref="A99:J106 C97:J98">
    <cfRule type="expression" dxfId="227" priority="241">
      <formula>$D97="ÜS"</formula>
    </cfRule>
    <cfRule type="expression" dxfId="226" priority="242">
      <formula>$D97="S"</formula>
    </cfRule>
    <cfRule type="expression" dxfId="225" priority="243">
      <formula>$D97="OZ"</formula>
    </cfRule>
  </conditionalFormatting>
  <conditionalFormatting sqref="A110:J117 C108:J109">
    <cfRule type="expression" dxfId="224" priority="238">
      <formula>$D108="ÜS"</formula>
    </cfRule>
    <cfRule type="expression" dxfId="223" priority="239">
      <formula>$D108="S"</formula>
    </cfRule>
    <cfRule type="expression" dxfId="222" priority="240">
      <formula>$D108="OZ"</formula>
    </cfRule>
  </conditionalFormatting>
  <conditionalFormatting sqref="L12:T12 L86:U95 T13:T17 L60:U62 L46:U47 L18:U18 O11:T11">
    <cfRule type="expression" dxfId="221" priority="223">
      <formula>$O11="ÜS"</formula>
    </cfRule>
    <cfRule type="expression" dxfId="220" priority="224">
      <formula>$O11="S"</formula>
    </cfRule>
    <cfRule type="expression" dxfId="219" priority="225">
      <formula>$O11="OZ"</formula>
    </cfRule>
  </conditionalFormatting>
  <conditionalFormatting sqref="O26:U26 T27:T33">
    <cfRule type="expression" dxfId="218" priority="220">
      <formula>$O26="ÜS"</formula>
    </cfRule>
    <cfRule type="expression" dxfId="217" priority="221">
      <formula>$O26="S"</formula>
    </cfRule>
    <cfRule type="expression" dxfId="216" priority="222">
      <formula>$O26="OZ"</formula>
    </cfRule>
  </conditionalFormatting>
  <conditionalFormatting sqref="T41:T45">
    <cfRule type="expression" dxfId="215" priority="217">
      <formula>$O41="ÜS"</formula>
    </cfRule>
    <cfRule type="expression" dxfId="214" priority="218">
      <formula>$O41="S"</formula>
    </cfRule>
    <cfRule type="expression" dxfId="213" priority="219">
      <formula>$O41="OZ"</formula>
    </cfRule>
  </conditionalFormatting>
  <conditionalFormatting sqref="T55:T59 L63 T63:U63">
    <cfRule type="expression" dxfId="212" priority="214">
      <formula>$O55="ÜS"</formula>
    </cfRule>
    <cfRule type="expression" dxfId="211" priority="215">
      <formula>$O55="S"</formula>
    </cfRule>
    <cfRule type="expression" dxfId="210" priority="216">
      <formula>$O55="OZ"</formula>
    </cfRule>
  </conditionalFormatting>
  <conditionalFormatting sqref="L75:U77 M78:N83 L78:L84 T78:U83">
    <cfRule type="expression" dxfId="209" priority="211">
      <formula>$O75="ÜS"</formula>
    </cfRule>
    <cfRule type="expression" dxfId="208" priority="212">
      <formula>$O75="S"</formula>
    </cfRule>
    <cfRule type="expression" dxfId="207" priority="213">
      <formula>$O75="OZ"</formula>
    </cfRule>
  </conditionalFormatting>
  <conditionalFormatting sqref="M84:U84">
    <cfRule type="expression" dxfId="206" priority="208">
      <formula>$O84="ÜS"</formula>
    </cfRule>
    <cfRule type="expression" dxfId="205" priority="209">
      <formula>$O84="S"</formula>
    </cfRule>
    <cfRule type="expression" dxfId="204" priority="210">
      <formula>$O84="OZ"</formula>
    </cfRule>
  </conditionalFormatting>
  <conditionalFormatting sqref="L99:U106 O97:U98">
    <cfRule type="expression" dxfId="203" priority="202">
      <formula>$O97="ÜS"</formula>
    </cfRule>
    <cfRule type="expression" dxfId="202" priority="203">
      <formula>$O97="S"</formula>
    </cfRule>
    <cfRule type="expression" dxfId="201" priority="204">
      <formula>$O97="OZ"</formula>
    </cfRule>
  </conditionalFormatting>
  <conditionalFormatting sqref="N108:U109 M116:U117 M110:N115 L110:L117">
    <cfRule type="expression" dxfId="200" priority="199">
      <formula>$O108="ÜS"</formula>
    </cfRule>
    <cfRule type="expression" dxfId="199" priority="200">
      <formula>$O108="S"</formula>
    </cfRule>
    <cfRule type="expression" dxfId="198" priority="201">
      <formula>$O108="OZ"</formula>
    </cfRule>
  </conditionalFormatting>
  <conditionalFormatting sqref="O78:S83">
    <cfRule type="expression" dxfId="197" priority="196">
      <formula>$D78="ÜS"</formula>
    </cfRule>
    <cfRule type="expression" dxfId="196" priority="197">
      <formula>$D78="S"</formula>
    </cfRule>
    <cfRule type="expression" dxfId="195" priority="198">
      <formula>$D78="OZ"</formula>
    </cfRule>
  </conditionalFormatting>
  <conditionalFormatting sqref="O110:U110">
    <cfRule type="expression" dxfId="194" priority="193">
      <formula>$D110="ÜS"</formula>
    </cfRule>
    <cfRule type="expression" dxfId="193" priority="194">
      <formula>$D110="S"</formula>
    </cfRule>
    <cfRule type="expression" dxfId="192" priority="195">
      <formula>$D110="OZ"</formula>
    </cfRule>
  </conditionalFormatting>
  <conditionalFormatting sqref="O111:U115">
    <cfRule type="expression" dxfId="191" priority="190">
      <formula>$D111="ÜS"</formula>
    </cfRule>
    <cfRule type="expression" dxfId="190" priority="191">
      <formula>$D111="S"</formula>
    </cfRule>
    <cfRule type="expression" dxfId="189" priority="192">
      <formula>$D111="OZ"</formula>
    </cfRule>
  </conditionalFormatting>
  <conditionalFormatting sqref="A123:J132">
    <cfRule type="expression" dxfId="188" priority="187">
      <formula>$D123="ÜS"</formula>
    </cfRule>
    <cfRule type="expression" dxfId="187" priority="188">
      <formula>$D123="S"</formula>
    </cfRule>
    <cfRule type="expression" dxfId="186" priority="189">
      <formula>$D123="OZ"</formula>
    </cfRule>
  </conditionalFormatting>
  <conditionalFormatting sqref="D17:D18">
    <cfRule type="expression" dxfId="185" priority="184">
      <formula>$D17="ÜS"</formula>
    </cfRule>
    <cfRule type="expression" dxfId="184" priority="185">
      <formula>$D17="S"</formula>
    </cfRule>
    <cfRule type="expression" dxfId="183" priority="186">
      <formula>$D17="OZ"</formula>
    </cfRule>
  </conditionalFormatting>
  <conditionalFormatting sqref="F13:H13 F16:H18 F14:G15">
    <cfRule type="expression" dxfId="182" priority="181">
      <formula>$D13="ÜS"</formula>
    </cfRule>
    <cfRule type="expression" dxfId="181" priority="182">
      <formula>$D13="S"</formula>
    </cfRule>
    <cfRule type="expression" dxfId="180" priority="183">
      <formula>$D13="OZ"</formula>
    </cfRule>
  </conditionalFormatting>
  <conditionalFormatting sqref="J13:J18">
    <cfRule type="expression" dxfId="179" priority="178">
      <formula>$D13="ÜS"</formula>
    </cfRule>
    <cfRule type="expression" dxfId="178" priority="179">
      <formula>$D13="S"</formula>
    </cfRule>
    <cfRule type="expression" dxfId="177" priority="180">
      <formula>$D13="OZ"</formula>
    </cfRule>
  </conditionalFormatting>
  <conditionalFormatting sqref="L17:S17 L13:M15 O13:S15">
    <cfRule type="expression" dxfId="176" priority="175">
      <formula>$O13="ÜS"</formula>
    </cfRule>
    <cfRule type="expression" dxfId="175" priority="176">
      <formula>$O13="S"</formula>
    </cfRule>
    <cfRule type="expression" dxfId="174" priority="177">
      <formula>$O13="OZ"</formula>
    </cfRule>
  </conditionalFormatting>
  <conditionalFormatting sqref="L16:M16 O16:S16">
    <cfRule type="expression" dxfId="173" priority="172">
      <formula>$O16="ÜS"</formula>
    </cfRule>
    <cfRule type="expression" dxfId="172" priority="173">
      <formula>$O16="S"</formula>
    </cfRule>
    <cfRule type="expression" dxfId="171" priority="174">
      <formula>$O16="OZ"</formula>
    </cfRule>
  </conditionalFormatting>
  <conditionalFormatting sqref="U13:U17">
    <cfRule type="expression" dxfId="170" priority="169">
      <formula>$O13="ÜS"</formula>
    </cfRule>
    <cfRule type="expression" dxfId="169" priority="170">
      <formula>$O13="S"</formula>
    </cfRule>
    <cfRule type="expression" dxfId="168" priority="171">
      <formula>$O13="OZ"</formula>
    </cfRule>
  </conditionalFormatting>
  <conditionalFormatting sqref="J27:J32">
    <cfRule type="expression" dxfId="167" priority="166">
      <formula>$D27="ÜS"</formula>
    </cfRule>
    <cfRule type="expression" dxfId="166" priority="167">
      <formula>$D27="S"</formula>
    </cfRule>
    <cfRule type="expression" dxfId="165" priority="168">
      <formula>$D27="OZ"</formula>
    </cfRule>
  </conditionalFormatting>
  <conditionalFormatting sqref="L28:S33 L27 N27:S27">
    <cfRule type="expression" dxfId="164" priority="163">
      <formula>$O27="ÜS"</formula>
    </cfRule>
    <cfRule type="expression" dxfId="163" priority="164">
      <formula>$O27="S"</formula>
    </cfRule>
    <cfRule type="expression" dxfId="162" priority="165">
      <formula>$O27="OZ"</formula>
    </cfRule>
  </conditionalFormatting>
  <conditionalFormatting sqref="M27">
    <cfRule type="expression" dxfId="161" priority="160">
      <formula>$O27="ÜS"</formula>
    </cfRule>
    <cfRule type="expression" dxfId="160" priority="161">
      <formula>$O27="S"</formula>
    </cfRule>
    <cfRule type="expression" dxfId="159" priority="162">
      <formula>$O27="OZ"</formula>
    </cfRule>
  </conditionalFormatting>
  <conditionalFormatting sqref="U27:U33">
    <cfRule type="expression" dxfId="158" priority="157">
      <formula>$O27="ÜS"</formula>
    </cfRule>
    <cfRule type="expression" dxfId="157" priority="158">
      <formula>$O27="S"</formula>
    </cfRule>
    <cfRule type="expression" dxfId="156" priority="159">
      <formula>$O27="OZ"</formula>
    </cfRule>
  </conditionalFormatting>
  <conditionalFormatting sqref="A42:H45 A41:B41 D41:H41">
    <cfRule type="expression" dxfId="155" priority="154">
      <formula>$D41="ÜS"</formula>
    </cfRule>
    <cfRule type="expression" dxfId="154" priority="155">
      <formula>$D41="S"</formula>
    </cfRule>
    <cfRule type="expression" dxfId="153" priority="156">
      <formula>$D41="OZ"</formula>
    </cfRule>
  </conditionalFormatting>
  <conditionalFormatting sqref="J41:J45">
    <cfRule type="expression" dxfId="152" priority="151">
      <formula>$D41="ÜS"</formula>
    </cfRule>
    <cfRule type="expression" dxfId="151" priority="152">
      <formula>$D41="S"</formula>
    </cfRule>
    <cfRule type="expression" dxfId="150" priority="153">
      <formula>$D41="OZ"</formula>
    </cfRule>
  </conditionalFormatting>
  <conditionalFormatting sqref="L42:S45 L41:M41 O41:S41">
    <cfRule type="expression" dxfId="149" priority="148">
      <formula>$O41="ÜS"</formula>
    </cfRule>
    <cfRule type="expression" dxfId="148" priority="149">
      <formula>$O41="S"</formula>
    </cfRule>
    <cfRule type="expression" dxfId="147" priority="150">
      <formula>$O41="OZ"</formula>
    </cfRule>
  </conditionalFormatting>
  <conditionalFormatting sqref="U41:U45">
    <cfRule type="expression" dxfId="146" priority="145">
      <formula>$O41="ÜS"</formula>
    </cfRule>
    <cfRule type="expression" dxfId="145" priority="146">
      <formula>$O41="S"</formula>
    </cfRule>
    <cfRule type="expression" dxfId="144" priority="147">
      <formula>$O41="OZ"</formula>
    </cfRule>
  </conditionalFormatting>
  <conditionalFormatting sqref="C55:G55">
    <cfRule type="expression" dxfId="143" priority="142">
      <formula>$D55="ÜS"</formula>
    </cfRule>
    <cfRule type="expression" dxfId="142" priority="143">
      <formula>$D55="S"</formula>
    </cfRule>
    <cfRule type="expression" dxfId="141" priority="144">
      <formula>$D55="OZ"</formula>
    </cfRule>
  </conditionalFormatting>
  <conditionalFormatting sqref="B55">
    <cfRule type="expression" dxfId="140" priority="139">
      <formula>$D55="ÜS"</formula>
    </cfRule>
    <cfRule type="expression" dxfId="139" priority="140">
      <formula>$D55="S"</formula>
    </cfRule>
    <cfRule type="expression" dxfId="138" priority="141">
      <formula>$D55="OZ"</formula>
    </cfRule>
  </conditionalFormatting>
  <conditionalFormatting sqref="B56:H56 A57:H59">
    <cfRule type="expression" dxfId="137" priority="136">
      <formula>$D56="ÜS"</formula>
    </cfRule>
    <cfRule type="expression" dxfId="136" priority="137">
      <formula>$D56="S"</formula>
    </cfRule>
    <cfRule type="expression" dxfId="135" priority="138">
      <formula>$D56="OZ"</formula>
    </cfRule>
  </conditionalFormatting>
  <conditionalFormatting sqref="A56">
    <cfRule type="expression" dxfId="134" priority="133">
      <formula>$D56="ÜS"</formula>
    </cfRule>
    <cfRule type="expression" dxfId="133" priority="134">
      <formula>$D56="S"</formula>
    </cfRule>
    <cfRule type="expression" dxfId="132" priority="135">
      <formula>$D56="OZ"</formula>
    </cfRule>
  </conditionalFormatting>
  <conditionalFormatting sqref="J56:J59">
    <cfRule type="expression" dxfId="131" priority="130">
      <formula>$D56="ÜS"</formula>
    </cfRule>
    <cfRule type="expression" dxfId="130" priority="131">
      <formula>$D56="S"</formula>
    </cfRule>
    <cfRule type="expression" dxfId="129" priority="132">
      <formula>$D56="OZ"</formula>
    </cfRule>
  </conditionalFormatting>
  <conditionalFormatting sqref="L58:S59 N56:S57 L57">
    <cfRule type="expression" dxfId="128" priority="127">
      <formula>$O56="ÜS"</formula>
    </cfRule>
    <cfRule type="expression" dxfId="127" priority="128">
      <formula>$O56="S"</formula>
    </cfRule>
    <cfRule type="expression" dxfId="126" priority="129">
      <formula>$O56="OZ"</formula>
    </cfRule>
  </conditionalFormatting>
  <conditionalFormatting sqref="N55:S55">
    <cfRule type="expression" dxfId="125" priority="124">
      <formula>$O55="ÜS"</formula>
    </cfRule>
    <cfRule type="expression" dxfId="124" priority="125">
      <formula>$O55="S"</formula>
    </cfRule>
    <cfRule type="expression" dxfId="123" priority="126">
      <formula>$O55="OZ"</formula>
    </cfRule>
  </conditionalFormatting>
  <conditionalFormatting sqref="L55">
    <cfRule type="expression" dxfId="122" priority="121">
      <formula>$O55="ÜS"</formula>
    </cfRule>
    <cfRule type="expression" dxfId="121" priority="122">
      <formula>$O55="S"</formula>
    </cfRule>
    <cfRule type="expression" dxfId="120" priority="123">
      <formula>$O55="OZ"</formula>
    </cfRule>
  </conditionalFormatting>
  <conditionalFormatting sqref="M55">
    <cfRule type="expression" dxfId="119" priority="118">
      <formula>$O55="ÜS"</formula>
    </cfRule>
    <cfRule type="expression" dxfId="118" priority="119">
      <formula>$O55="S"</formula>
    </cfRule>
    <cfRule type="expression" dxfId="117" priority="120">
      <formula>$O55="OZ"</formula>
    </cfRule>
  </conditionalFormatting>
  <conditionalFormatting sqref="L56">
    <cfRule type="expression" dxfId="116" priority="115">
      <formula>$O56="ÜS"</formula>
    </cfRule>
    <cfRule type="expression" dxfId="115" priority="116">
      <formula>$O56="S"</formula>
    </cfRule>
    <cfRule type="expression" dxfId="114" priority="117">
      <formula>$O56="OZ"</formula>
    </cfRule>
  </conditionalFormatting>
  <conditionalFormatting sqref="M56">
    <cfRule type="expression" dxfId="113" priority="112">
      <formula>$O56="ÜS"</formula>
    </cfRule>
    <cfRule type="expression" dxfId="112" priority="113">
      <formula>$O56="S"</formula>
    </cfRule>
    <cfRule type="expression" dxfId="111" priority="114">
      <formula>$O56="OZ"</formula>
    </cfRule>
  </conditionalFormatting>
  <conditionalFormatting sqref="M57">
    <cfRule type="expression" dxfId="110" priority="109">
      <formula>$O57="ÜS"</formula>
    </cfRule>
    <cfRule type="expression" dxfId="109" priority="110">
      <formula>$O57="S"</formula>
    </cfRule>
    <cfRule type="expression" dxfId="108" priority="111">
      <formula>$O57="OZ"</formula>
    </cfRule>
  </conditionalFormatting>
  <conditionalFormatting sqref="U56:U59">
    <cfRule type="expression" dxfId="107" priority="106">
      <formula>$O56="ÜS"</formula>
    </cfRule>
    <cfRule type="expression" dxfId="106" priority="107">
      <formula>$O56="S"</formula>
    </cfRule>
    <cfRule type="expression" dxfId="105" priority="108">
      <formula>$O56="OZ"</formula>
    </cfRule>
  </conditionalFormatting>
  <conditionalFormatting sqref="U55">
    <cfRule type="expression" dxfId="104" priority="103">
      <formula>$O55="ÜS"</formula>
    </cfRule>
    <cfRule type="expression" dxfId="103" priority="104">
      <formula>$O55="S"</formula>
    </cfRule>
    <cfRule type="expression" dxfId="102" priority="105">
      <formula>$O55="OZ"</formula>
    </cfRule>
  </conditionalFormatting>
  <conditionalFormatting sqref="M63:S63">
    <cfRule type="expression" dxfId="101" priority="100">
      <formula>$O63="ÜS"</formula>
    </cfRule>
    <cfRule type="expression" dxfId="100" priority="101">
      <formula>$O63="S"</formula>
    </cfRule>
    <cfRule type="expression" dxfId="99" priority="102">
      <formula>$O63="OZ"</formula>
    </cfRule>
  </conditionalFormatting>
  <conditionalFormatting sqref="A97:B98">
    <cfRule type="expression" dxfId="98" priority="97">
      <formula>$D97="ÜS"</formula>
    </cfRule>
    <cfRule type="expression" dxfId="97" priority="98">
      <formula>$D97="S"</formula>
    </cfRule>
    <cfRule type="expression" dxfId="96" priority="99">
      <formula>$D97="OZ"</formula>
    </cfRule>
  </conditionalFormatting>
  <conditionalFormatting sqref="L97:N98">
    <cfRule type="expression" dxfId="95" priority="94">
      <formula>$O97="ÜS"</formula>
    </cfRule>
    <cfRule type="expression" dxfId="94" priority="95">
      <formula>$O97="S"</formula>
    </cfRule>
    <cfRule type="expression" dxfId="93" priority="96">
      <formula>$O97="OZ"</formula>
    </cfRule>
  </conditionalFormatting>
  <conditionalFormatting sqref="A108:B109">
    <cfRule type="expression" dxfId="92" priority="91">
      <formula>$D108="ÜS"</formula>
    </cfRule>
    <cfRule type="expression" dxfId="91" priority="92">
      <formula>$D108="S"</formula>
    </cfRule>
    <cfRule type="expression" dxfId="90" priority="93">
      <formula>$D108="OZ"</formula>
    </cfRule>
  </conditionalFormatting>
  <conditionalFormatting sqref="L108:M109">
    <cfRule type="expression" dxfId="89" priority="88">
      <formula>$O108="ÜS"</formula>
    </cfRule>
    <cfRule type="expression" dxfId="88" priority="89">
      <formula>$O108="S"</formula>
    </cfRule>
    <cfRule type="expression" dxfId="87" priority="90">
      <formula>$O108="OZ"</formula>
    </cfRule>
  </conditionalFormatting>
  <conditionalFormatting sqref="N13">
    <cfRule type="expression" dxfId="86" priority="85">
      <formula>$D13="ÜS"</formula>
    </cfRule>
    <cfRule type="expression" dxfId="85" priority="86">
      <formula>$D13="S"</formula>
    </cfRule>
    <cfRule type="expression" dxfId="84" priority="87">
      <formula>$D13="OZ"</formula>
    </cfRule>
  </conditionalFormatting>
  <conditionalFormatting sqref="N14">
    <cfRule type="expression" dxfId="83" priority="82">
      <formula>$D14="ÜS"</formula>
    </cfRule>
    <cfRule type="expression" dxfId="82" priority="83">
      <formula>$D14="S"</formula>
    </cfRule>
    <cfRule type="expression" dxfId="81" priority="84">
      <formula>$D14="OZ"</formula>
    </cfRule>
  </conditionalFormatting>
  <conditionalFormatting sqref="N15">
    <cfRule type="expression" dxfId="80" priority="79">
      <formula>$D15="ÜS"</formula>
    </cfRule>
    <cfRule type="expression" dxfId="79" priority="80">
      <formula>$D15="S"</formula>
    </cfRule>
    <cfRule type="expression" dxfId="78" priority="81">
      <formula>$D15="OZ"</formula>
    </cfRule>
  </conditionalFormatting>
  <conditionalFormatting sqref="N16">
    <cfRule type="expression" dxfId="77" priority="76">
      <formula>$D16="ÜS"</formula>
    </cfRule>
    <cfRule type="expression" dxfId="76" priority="77">
      <formula>$D16="S"</formula>
    </cfRule>
    <cfRule type="expression" dxfId="75" priority="78">
      <formula>$D16="OZ"</formula>
    </cfRule>
  </conditionalFormatting>
  <conditionalFormatting sqref="C41">
    <cfRule type="expression" dxfId="74" priority="73">
      <formula>$O41="ÜS"</formula>
    </cfRule>
    <cfRule type="expression" dxfId="73" priority="74">
      <formula>$O41="S"</formula>
    </cfRule>
    <cfRule type="expression" dxfId="72" priority="75">
      <formula>$O41="OZ"</formula>
    </cfRule>
  </conditionalFormatting>
  <conditionalFormatting sqref="N41">
    <cfRule type="expression" dxfId="71" priority="70">
      <formula>$O41="ÜS"</formula>
    </cfRule>
    <cfRule type="expression" dxfId="70" priority="71">
      <formula>$O41="S"</formula>
    </cfRule>
    <cfRule type="expression" dxfId="69" priority="72">
      <formula>$O41="OZ"</formula>
    </cfRule>
  </conditionalFormatting>
  <conditionalFormatting sqref="C28">
    <cfRule type="expression" dxfId="68" priority="67">
      <formula>$O28="ÜS"</formula>
    </cfRule>
    <cfRule type="expression" dxfId="67" priority="68">
      <formula>$O28="S"</formula>
    </cfRule>
    <cfRule type="expression" dxfId="66" priority="69">
      <formula>$O28="OZ"</formula>
    </cfRule>
  </conditionalFormatting>
  <conditionalFormatting sqref="B28">
    <cfRule type="expression" dxfId="65" priority="64">
      <formula>$O28="ÜS"</formula>
    </cfRule>
    <cfRule type="expression" dxfId="64" priority="65">
      <formula>$O28="S"</formula>
    </cfRule>
    <cfRule type="expression" dxfId="63" priority="66">
      <formula>$O28="OZ"</formula>
    </cfRule>
  </conditionalFormatting>
  <conditionalFormatting sqref="A26:C26">
    <cfRule type="expression" dxfId="62" priority="61">
      <formula>$D26="ÜS"</formula>
    </cfRule>
    <cfRule type="expression" dxfId="61" priority="62">
      <formula>$D26="S"</formula>
    </cfRule>
    <cfRule type="expression" dxfId="60" priority="63">
      <formula>$D26="OZ"</formula>
    </cfRule>
  </conditionalFormatting>
  <conditionalFormatting sqref="A11:C11">
    <cfRule type="expression" dxfId="59" priority="58">
      <formula>$O11="ÜS"</formula>
    </cfRule>
    <cfRule type="expression" dxfId="58" priority="59">
      <formula>$O11="S"</formula>
    </cfRule>
    <cfRule type="expression" dxfId="57" priority="60">
      <formula>$O11="OZ"</formula>
    </cfRule>
  </conditionalFormatting>
  <conditionalFormatting sqref="L26:N26">
    <cfRule type="expression" dxfId="56" priority="55">
      <formula>$O26="ÜS"</formula>
    </cfRule>
    <cfRule type="expression" dxfId="55" priority="56">
      <formula>$O26="S"</formula>
    </cfRule>
    <cfRule type="expression" dxfId="54" priority="57">
      <formula>$O26="OZ"</formula>
    </cfRule>
  </conditionalFormatting>
  <conditionalFormatting sqref="L11:N11">
    <cfRule type="expression" dxfId="53" priority="52">
      <formula>$O11="ÜS"</formula>
    </cfRule>
    <cfRule type="expression" dxfId="52" priority="53">
      <formula>$O11="S"</formula>
    </cfRule>
    <cfRule type="expression" dxfId="51" priority="54">
      <formula>$O11="OZ"</formula>
    </cfRule>
  </conditionalFormatting>
  <conditionalFormatting sqref="J11:J12">
    <cfRule type="expression" dxfId="50" priority="49">
      <formula>$D11="ÜS"</formula>
    </cfRule>
    <cfRule type="expression" dxfId="49" priority="50">
      <formula>$D11="S"</formula>
    </cfRule>
    <cfRule type="expression" dxfId="48" priority="51">
      <formula>$D11="OZ"</formula>
    </cfRule>
  </conditionalFormatting>
  <conditionalFormatting sqref="U11:U12">
    <cfRule type="expression" dxfId="47" priority="46">
      <formula>$D11="ÜS"</formula>
    </cfRule>
    <cfRule type="expression" dxfId="46" priority="47">
      <formula>$D11="S"</formula>
    </cfRule>
    <cfRule type="expression" dxfId="45" priority="48">
      <formula>$D11="OZ"</formula>
    </cfRule>
  </conditionalFormatting>
  <conditionalFormatting sqref="H14:H15">
    <cfRule type="expression" dxfId="44" priority="43">
      <formula>$D14="ÜS"</formula>
    </cfRule>
    <cfRule type="expression" dxfId="43" priority="44">
      <formula>$D14="S"</formula>
    </cfRule>
    <cfRule type="expression" dxfId="42" priority="45">
      <formula>$D14="OZ"</formula>
    </cfRule>
  </conditionalFormatting>
  <pageMargins left="0.39370078740157483" right="1.9685039370078741" top="0.19685039370078741" bottom="0.19685039370078741" header="0" footer="0"/>
  <pageSetup paperSize="9" scale="4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V123:V132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P26:P33 E11:E18 E26:E33 E41:E47 P11:P18 P41:P47 E135 E75:E84 P75:P84 E86:E95 P86:P95 E97:E106 P97:P106 E108:E117 P108:P117 E123:E132 P123:P132 P55:P63 E55:E63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D26:D33 D11:D18 O41:O47 D41:D47 O11:O18 O26:O33 O55:O63 D55:D63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W74:W97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D75:D84 O75:O84 D86:D95 O86:O95 D97:D106 O97:O106 D108:D117 O108:O117 O123:O132 D123:D132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46"/>
    <col min="3" max="3" width="38.875" style="46" customWidth="1"/>
    <col min="4" max="4" width="20.5" style="46" customWidth="1"/>
    <col min="5" max="5" width="9" style="46"/>
    <col min="6" max="6" width="21.125" style="46" customWidth="1"/>
    <col min="7" max="16384" width="9" style="46"/>
  </cols>
  <sheetData>
    <row r="1" spans="1:12" ht="15" x14ac:dyDescent="0.25">
      <c r="A1" s="48" t="s">
        <v>15</v>
      </c>
      <c r="B1" s="48" t="s">
        <v>9</v>
      </c>
      <c r="C1" s="48" t="s">
        <v>92</v>
      </c>
      <c r="D1" s="49" t="s">
        <v>42</v>
      </c>
      <c r="E1" s="50"/>
      <c r="F1" s="121" t="s">
        <v>106</v>
      </c>
      <c r="G1" s="121"/>
    </row>
    <row r="2" spans="1:12" x14ac:dyDescent="0.2">
      <c r="A2" s="51" t="s">
        <v>20</v>
      </c>
      <c r="B2" s="52" t="s">
        <v>17</v>
      </c>
      <c r="C2" s="53" t="s">
        <v>47</v>
      </c>
      <c r="D2" s="54" t="s">
        <v>93</v>
      </c>
      <c r="E2" s="50"/>
      <c r="F2" s="55" t="s">
        <v>109</v>
      </c>
      <c r="G2" s="56"/>
    </row>
    <row r="3" spans="1:12" x14ac:dyDescent="0.2">
      <c r="A3" s="57" t="s">
        <v>16</v>
      </c>
      <c r="B3" s="58" t="s">
        <v>19</v>
      </c>
      <c r="C3" s="59" t="s">
        <v>48</v>
      </c>
      <c r="D3" s="60" t="s">
        <v>44</v>
      </c>
      <c r="E3" s="50"/>
      <c r="F3" s="55" t="s">
        <v>107</v>
      </c>
      <c r="G3" s="61"/>
    </row>
    <row r="4" spans="1:12" x14ac:dyDescent="0.2">
      <c r="A4" s="57" t="s">
        <v>18</v>
      </c>
      <c r="B4" s="62"/>
      <c r="C4" s="59" t="s">
        <v>49</v>
      </c>
      <c r="D4" s="60" t="s">
        <v>94</v>
      </c>
      <c r="E4" s="50"/>
      <c r="F4" s="55" t="s">
        <v>108</v>
      </c>
      <c r="G4" s="63"/>
    </row>
    <row r="5" spans="1:12" x14ac:dyDescent="0.2">
      <c r="A5" s="64" t="s">
        <v>21</v>
      </c>
      <c r="B5" s="62"/>
      <c r="C5" s="59" t="s">
        <v>50</v>
      </c>
      <c r="D5" s="65" t="s">
        <v>95</v>
      </c>
      <c r="E5" s="50"/>
      <c r="F5" s="55" t="s">
        <v>110</v>
      </c>
      <c r="G5" s="66"/>
    </row>
    <row r="6" spans="1:12" x14ac:dyDescent="0.2">
      <c r="A6" s="21"/>
      <c r="B6" s="26"/>
      <c r="C6" s="59" t="s">
        <v>51</v>
      </c>
      <c r="D6" s="50"/>
      <c r="E6" s="50"/>
      <c r="F6" s="50"/>
      <c r="G6" s="50"/>
    </row>
    <row r="7" spans="1:12" x14ac:dyDescent="0.2">
      <c r="A7" s="21"/>
      <c r="B7" s="26"/>
      <c r="C7" s="59" t="s">
        <v>52</v>
      </c>
      <c r="D7" s="50"/>
      <c r="E7" s="50"/>
      <c r="F7" s="50"/>
      <c r="G7" s="50"/>
    </row>
    <row r="8" spans="1:12" x14ac:dyDescent="0.2">
      <c r="A8" s="21"/>
      <c r="B8" s="26"/>
      <c r="C8" s="59" t="s">
        <v>53</v>
      </c>
      <c r="D8" s="50"/>
      <c r="E8" s="50"/>
      <c r="F8" s="50"/>
      <c r="G8" s="50"/>
    </row>
    <row r="9" spans="1:12" x14ac:dyDescent="0.2">
      <c r="A9" s="21"/>
      <c r="B9" s="26"/>
      <c r="C9" s="59" t="s">
        <v>54</v>
      </c>
      <c r="D9" s="50"/>
      <c r="E9" s="50"/>
      <c r="F9" s="50"/>
      <c r="G9" s="50"/>
    </row>
    <row r="10" spans="1:12" x14ac:dyDescent="0.2">
      <c r="A10" s="21"/>
      <c r="B10" s="26"/>
      <c r="C10" s="59" t="s">
        <v>55</v>
      </c>
      <c r="D10" s="50"/>
      <c r="E10" s="50"/>
      <c r="F10" s="50"/>
      <c r="G10" s="50"/>
      <c r="J10" s="47"/>
      <c r="K10" s="47"/>
      <c r="L10" s="47"/>
    </row>
    <row r="11" spans="1:12" x14ac:dyDescent="0.2">
      <c r="A11" s="21"/>
      <c r="B11" s="26"/>
      <c r="C11" s="59" t="s">
        <v>56</v>
      </c>
      <c r="D11" s="50"/>
      <c r="E11" s="50"/>
      <c r="F11" s="50"/>
      <c r="G11" s="50"/>
      <c r="J11" s="47"/>
      <c r="K11" s="12"/>
      <c r="L11" s="47"/>
    </row>
    <row r="12" spans="1:12" x14ac:dyDescent="0.2">
      <c r="A12" s="21"/>
      <c r="B12" s="26"/>
      <c r="C12" s="59" t="s">
        <v>57</v>
      </c>
      <c r="D12" s="50"/>
      <c r="E12" s="50"/>
      <c r="F12" s="50"/>
      <c r="G12" s="50"/>
      <c r="J12" s="47"/>
      <c r="K12" s="12"/>
      <c r="L12" s="47"/>
    </row>
    <row r="13" spans="1:12" x14ac:dyDescent="0.2">
      <c r="A13" s="21"/>
      <c r="B13" s="26"/>
      <c r="C13" s="59" t="s">
        <v>58</v>
      </c>
      <c r="D13" s="50"/>
      <c r="E13" s="50"/>
      <c r="F13" s="50"/>
      <c r="G13" s="50"/>
      <c r="J13" s="47"/>
      <c r="K13" s="12"/>
      <c r="L13" s="47"/>
    </row>
    <row r="14" spans="1:12" x14ac:dyDescent="0.2">
      <c r="A14" s="21"/>
      <c r="B14" s="26"/>
      <c r="C14" s="59" t="s">
        <v>59</v>
      </c>
      <c r="D14" s="50"/>
      <c r="E14" s="50"/>
      <c r="F14" s="50"/>
      <c r="G14" s="50"/>
      <c r="J14" s="47"/>
      <c r="K14" s="12"/>
      <c r="L14" s="47"/>
    </row>
    <row r="15" spans="1:12" x14ac:dyDescent="0.2">
      <c r="A15" s="21"/>
      <c r="B15" s="26"/>
      <c r="C15" s="59" t="s">
        <v>60</v>
      </c>
      <c r="D15" s="50"/>
      <c r="E15" s="50"/>
      <c r="F15" s="50"/>
      <c r="G15" s="50"/>
      <c r="J15" s="47"/>
      <c r="K15" s="47"/>
      <c r="L15" s="47"/>
    </row>
    <row r="16" spans="1:12" x14ac:dyDescent="0.2">
      <c r="A16" s="21"/>
      <c r="B16" s="26"/>
      <c r="C16" s="59" t="s">
        <v>61</v>
      </c>
      <c r="D16" s="50"/>
      <c r="E16" s="50"/>
      <c r="F16" s="50"/>
      <c r="G16" s="50"/>
    </row>
    <row r="17" spans="1:7" x14ac:dyDescent="0.2">
      <c r="A17" s="21"/>
      <c r="B17" s="26"/>
      <c r="C17" s="59" t="s">
        <v>62</v>
      </c>
      <c r="D17" s="50"/>
      <c r="E17" s="50"/>
      <c r="F17" s="50"/>
      <c r="G17" s="50"/>
    </row>
    <row r="18" spans="1:7" x14ac:dyDescent="0.2">
      <c r="A18" s="21"/>
      <c r="B18" s="26"/>
      <c r="C18" s="59" t="s">
        <v>63</v>
      </c>
      <c r="D18" s="50"/>
      <c r="E18" s="50"/>
      <c r="F18" s="50"/>
      <c r="G18" s="50"/>
    </row>
    <row r="19" spans="1:7" x14ac:dyDescent="0.2">
      <c r="A19" s="21"/>
      <c r="B19" s="26"/>
      <c r="C19" s="59" t="s">
        <v>64</v>
      </c>
      <c r="D19" s="50"/>
      <c r="E19" s="50"/>
      <c r="F19" s="50"/>
      <c r="G19" s="50"/>
    </row>
    <row r="20" spans="1:7" x14ac:dyDescent="0.2">
      <c r="A20" s="21"/>
      <c r="B20" s="26"/>
      <c r="C20" s="67" t="s">
        <v>65</v>
      </c>
      <c r="D20" s="50"/>
      <c r="E20" s="50"/>
      <c r="F20" s="50"/>
      <c r="G20" s="50"/>
    </row>
    <row r="21" spans="1:7" x14ac:dyDescent="0.2">
      <c r="A21" s="21"/>
      <c r="B21" s="26"/>
      <c r="C21" s="68" t="s">
        <v>66</v>
      </c>
      <c r="D21" s="50"/>
      <c r="E21" s="50"/>
      <c r="F21" s="50"/>
      <c r="G21" s="50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Endüstri Mühendisliği</vt:lpstr>
      <vt:lpstr>Lütfen bu sayfayı silmeyin!</vt:lpstr>
      <vt:lpstr>'Endüstri Mühendisliği'!Yazdırma_Alanı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İpek</cp:lastModifiedBy>
  <cp:lastPrinted>2023-05-25T07:58:16Z</cp:lastPrinted>
  <dcterms:created xsi:type="dcterms:W3CDTF">2021-06-05T06:56:15Z</dcterms:created>
  <dcterms:modified xsi:type="dcterms:W3CDTF">2023-09-26T06:46:55Z</dcterms:modified>
</cp:coreProperties>
</file>