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8E68042-BA9D-4EE2-8ECF-CF3967D95615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HEMŞİRELİK LİSANS" sheetId="3" r:id="rId1"/>
  </sheets>
  <externalReferences>
    <externalReference r:id="rId2"/>
  </externalReferences>
  <definedNames>
    <definedName name="_xlnm.Print_Area" localSheetId="0">'HEMŞİRELİK LİSANS'!$A$1:$S$59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3" l="1"/>
  <c r="F79" i="3"/>
  <c r="G79" i="3"/>
  <c r="I79" i="3"/>
  <c r="E67" i="3"/>
  <c r="F67" i="3"/>
  <c r="G67" i="3"/>
  <c r="G68" i="3" s="1"/>
  <c r="I67" i="3"/>
  <c r="E68" i="3"/>
  <c r="F68" i="3"/>
  <c r="I68" i="3"/>
  <c r="A1" i="3" l="1"/>
  <c r="A2" i="3"/>
  <c r="A3" i="3"/>
  <c r="L54" i="3"/>
  <c r="L55" i="3"/>
  <c r="B54" i="3"/>
  <c r="L41" i="3"/>
  <c r="L42" i="3"/>
  <c r="L43" i="3"/>
  <c r="L44" i="3"/>
  <c r="L45" i="3"/>
  <c r="B41" i="3"/>
  <c r="B42" i="3"/>
  <c r="B43" i="3"/>
  <c r="B44" i="3"/>
  <c r="B45" i="3"/>
  <c r="L26" i="3"/>
  <c r="L27" i="3"/>
  <c r="L28" i="3"/>
  <c r="L29" i="3"/>
  <c r="L30" i="3"/>
  <c r="L31" i="3"/>
  <c r="L32" i="3"/>
  <c r="B26" i="3"/>
  <c r="B27" i="3"/>
  <c r="B28" i="3"/>
  <c r="B29" i="3"/>
  <c r="B30" i="3"/>
  <c r="B31" i="3"/>
  <c r="B32" i="3"/>
  <c r="B33" i="3"/>
  <c r="L10" i="3"/>
  <c r="L11" i="3"/>
  <c r="L12" i="3"/>
  <c r="L13" i="3"/>
  <c r="L14" i="3"/>
  <c r="L15" i="3"/>
  <c r="L16" i="3"/>
  <c r="B10" i="3"/>
  <c r="B11" i="3"/>
  <c r="B12" i="3"/>
  <c r="B13" i="3"/>
  <c r="B14" i="3"/>
  <c r="B15" i="3"/>
  <c r="B16" i="3"/>
  <c r="B17" i="3"/>
  <c r="B18" i="3"/>
  <c r="R103" i="3" l="1"/>
  <c r="H103" i="3"/>
  <c r="R90" i="3"/>
  <c r="H90" i="3"/>
  <c r="R78" i="3"/>
  <c r="H78" i="3"/>
  <c r="H79" i="3" s="1"/>
  <c r="AB66" i="3"/>
  <c r="R66" i="3"/>
  <c r="H66" i="3"/>
  <c r="H67" i="3" s="1"/>
  <c r="H68" i="3" s="1"/>
  <c r="R55" i="3" l="1"/>
  <c r="R54" i="3"/>
  <c r="S37" i="3"/>
  <c r="I37" i="3"/>
  <c r="S36" i="3"/>
  <c r="I36" i="3"/>
  <c r="R29" i="3"/>
  <c r="H10" i="3" l="1"/>
  <c r="H11" i="3"/>
  <c r="H12" i="3"/>
  <c r="H13" i="3"/>
  <c r="H14" i="3"/>
  <c r="H15" i="3"/>
  <c r="H16" i="3"/>
  <c r="H17" i="3"/>
  <c r="H18" i="3"/>
  <c r="S59" i="3" l="1"/>
  <c r="I59" i="3"/>
  <c r="S58" i="3"/>
  <c r="I58" i="3"/>
  <c r="S57" i="3"/>
  <c r="I57" i="3"/>
  <c r="S56" i="3"/>
  <c r="Q56" i="3"/>
  <c r="P56" i="3"/>
  <c r="O56" i="3"/>
  <c r="I56" i="3"/>
  <c r="G56" i="3"/>
  <c r="F56" i="3"/>
  <c r="E56" i="3"/>
  <c r="H54" i="3"/>
  <c r="R53" i="3"/>
  <c r="H53" i="3"/>
  <c r="S49" i="3"/>
  <c r="I49" i="3"/>
  <c r="S48" i="3"/>
  <c r="I48" i="3"/>
  <c r="S47" i="3"/>
  <c r="I47" i="3"/>
  <c r="S46" i="3"/>
  <c r="Q46" i="3"/>
  <c r="P46" i="3"/>
  <c r="O46" i="3"/>
  <c r="I46" i="3"/>
  <c r="G46" i="3"/>
  <c r="F46" i="3"/>
  <c r="E46" i="3"/>
  <c r="R45" i="3"/>
  <c r="H45" i="3"/>
  <c r="R44" i="3"/>
  <c r="H44" i="3"/>
  <c r="R43" i="3"/>
  <c r="H43" i="3"/>
  <c r="R42" i="3"/>
  <c r="H42" i="3"/>
  <c r="R41" i="3"/>
  <c r="H41" i="3"/>
  <c r="S35" i="3"/>
  <c r="I35" i="3"/>
  <c r="S34" i="3"/>
  <c r="Q34" i="3"/>
  <c r="P34" i="3"/>
  <c r="O34" i="3"/>
  <c r="I34" i="3"/>
  <c r="G34" i="3"/>
  <c r="F34" i="3"/>
  <c r="E34" i="3"/>
  <c r="H33" i="3"/>
  <c r="R32" i="3"/>
  <c r="H32" i="3"/>
  <c r="R31" i="3"/>
  <c r="H31" i="3"/>
  <c r="R30" i="3"/>
  <c r="H30" i="3"/>
  <c r="H29" i="3"/>
  <c r="R28" i="3"/>
  <c r="H28" i="3"/>
  <c r="R27" i="3"/>
  <c r="H27" i="3"/>
  <c r="R26" i="3"/>
  <c r="H26" i="3"/>
  <c r="S22" i="3"/>
  <c r="I22" i="3"/>
  <c r="S21" i="3"/>
  <c r="I21" i="3"/>
  <c r="S20" i="3"/>
  <c r="I20" i="3"/>
  <c r="S19" i="3"/>
  <c r="Q19" i="3"/>
  <c r="P19" i="3"/>
  <c r="O19" i="3"/>
  <c r="I19" i="3"/>
  <c r="G19" i="3"/>
  <c r="F19" i="3"/>
  <c r="E19" i="3"/>
  <c r="R16" i="3"/>
  <c r="R15" i="3"/>
  <c r="R14" i="3"/>
  <c r="R13" i="3"/>
  <c r="R12" i="3"/>
  <c r="R11" i="3"/>
  <c r="R10" i="3"/>
  <c r="R34" i="3" l="1"/>
  <c r="R56" i="3"/>
  <c r="H56" i="3"/>
  <c r="R19" i="3"/>
  <c r="H34" i="3"/>
  <c r="I5" i="3"/>
  <c r="R6" i="3" s="1"/>
  <c r="R46" i="3"/>
  <c r="H19" i="3"/>
  <c r="H46" i="3"/>
  <c r="C6" i="3"/>
  <c r="K6" i="3" l="1"/>
  <c r="E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  <author/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M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</t>
        </r>
      </text>
    </comment>
    <comment ref="N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U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2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5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25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25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40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0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40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40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5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2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52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52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65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5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5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5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W65" authorId="1" shapeId="0" xr:uid="{00000000-0006-0000-0000-000017000000}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X65" authorId="1" shapeId="0" xr:uid="{00000000-0006-0000-0000-000018000000}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  <comment ref="C8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89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89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89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102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02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102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102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</commentList>
</comments>
</file>

<file path=xl/sharedStrings.xml><?xml version="1.0" encoding="utf-8"?>
<sst xmlns="http://schemas.openxmlformats.org/spreadsheetml/2006/main" count="453" uniqueCount="171">
  <si>
    <t>Bu müfredat  toplam</t>
  </si>
  <si>
    <t>KREDİ,</t>
  </si>
  <si>
    <t>1. SINIF</t>
  </si>
  <si>
    <t>1. YARIYIL</t>
  </si>
  <si>
    <t>2. YARIYIL</t>
  </si>
  <si>
    <t>T</t>
  </si>
  <si>
    <t>U</t>
  </si>
  <si>
    <t>L</t>
  </si>
  <si>
    <t>K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</si>
  <si>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</si>
  <si>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</si>
  <si>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</si>
  <si>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</si>
  <si>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</si>
  <si>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</si>
  <si>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</si>
  <si>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</si>
  <si>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</si>
  <si>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</si>
  <si>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UE</t>
  </si>
  <si>
    <t>Eğitim Şekli</t>
  </si>
  <si>
    <t>YE</t>
  </si>
  <si>
    <t>TOPLAM</t>
  </si>
  <si>
    <t>Ders Adı</t>
  </si>
  <si>
    <t>Türü</t>
  </si>
  <si>
    <t>Ders Türü</t>
  </si>
  <si>
    <t>Kodu</t>
  </si>
  <si>
    <t>S</t>
  </si>
  <si>
    <t>OZ</t>
  </si>
  <si>
    <t>Z</t>
  </si>
  <si>
    <t>Seçmeli Ders Toplam</t>
  </si>
  <si>
    <t>UE Ders Toplam</t>
  </si>
  <si>
    <t>ÜS</t>
  </si>
  <si>
    <t>Üniv. Seçmeli Ders Toplam</t>
  </si>
  <si>
    <t>Uzaktan Eğitim Yoluyla Okutulan Ders Oranı (%):</t>
  </si>
  <si>
    <t>Seçmeli Ders Oranı (%):</t>
  </si>
  <si>
    <t>Üniversite Seçmeli Dersi Toplam AKTS:</t>
  </si>
  <si>
    <t>H101</t>
  </si>
  <si>
    <t>H103</t>
  </si>
  <si>
    <t>H105</t>
  </si>
  <si>
    <t>H107</t>
  </si>
  <si>
    <t>H109</t>
  </si>
  <si>
    <t>H111</t>
  </si>
  <si>
    <t>H102</t>
  </si>
  <si>
    <t>H104</t>
  </si>
  <si>
    <t>H106</t>
  </si>
  <si>
    <t>H108</t>
  </si>
  <si>
    <t>H201</t>
  </si>
  <si>
    <t>H203</t>
  </si>
  <si>
    <t>H205</t>
  </si>
  <si>
    <t>H207</t>
  </si>
  <si>
    <t>H202</t>
  </si>
  <si>
    <t>H204</t>
  </si>
  <si>
    <t>H206</t>
  </si>
  <si>
    <t>H301</t>
  </si>
  <si>
    <t>H303</t>
  </si>
  <si>
    <t>H305</t>
  </si>
  <si>
    <t>H307</t>
  </si>
  <si>
    <t>H302</t>
  </si>
  <si>
    <t>H304</t>
  </si>
  <si>
    <t>H306</t>
  </si>
  <si>
    <t>H308</t>
  </si>
  <si>
    <t>H401</t>
  </si>
  <si>
    <t>H403</t>
  </si>
  <si>
    <t>H402</t>
  </si>
  <si>
    <t>TD1</t>
  </si>
  <si>
    <t>YD1</t>
  </si>
  <si>
    <t>TD2</t>
  </si>
  <si>
    <t>YD2</t>
  </si>
  <si>
    <t>AİİT1</t>
  </si>
  <si>
    <t>AİİT2</t>
  </si>
  <si>
    <r>
      <t xml:space="preserve">AKTS olarak, </t>
    </r>
    <r>
      <rPr>
        <b/>
        <sz val="9"/>
        <color rgb="FFFF0000"/>
        <rFont val="Arial"/>
        <family val="2"/>
        <charset val="162"/>
      </rPr>
      <t>2021-2022 eğitim-öğretim yılından</t>
    </r>
    <r>
      <rPr>
        <sz val="9"/>
        <color theme="1"/>
        <rFont val="Arial"/>
        <family val="2"/>
        <charset val="162"/>
      </rPr>
      <t xml:space="preserve"> itibaren uygulanacaktır.</t>
    </r>
  </si>
  <si>
    <t>SEÇMELİ DERSLER</t>
  </si>
  <si>
    <t xml:space="preserve">ÜNİVERSİTE SEÇMELİ DERSLER </t>
  </si>
  <si>
    <t>Okutulacağı Yarıyıl</t>
  </si>
  <si>
    <t>Güz</t>
  </si>
  <si>
    <t>H 01</t>
  </si>
  <si>
    <t>H 02</t>
  </si>
  <si>
    <t>H 03</t>
  </si>
  <si>
    <t>H 04</t>
  </si>
  <si>
    <t>H 05</t>
  </si>
  <si>
    <t>H 06</t>
  </si>
  <si>
    <t>H 07</t>
  </si>
  <si>
    <t>H 08</t>
  </si>
  <si>
    <t>H 09</t>
  </si>
  <si>
    <t>H 10</t>
  </si>
  <si>
    <t>H 11</t>
  </si>
  <si>
    <t>H 12</t>
  </si>
  <si>
    <t>H 13</t>
  </si>
  <si>
    <t>H 113</t>
  </si>
  <si>
    <t>H 115</t>
  </si>
  <si>
    <t>H 117</t>
  </si>
  <si>
    <t>H 119</t>
  </si>
  <si>
    <t>H 121</t>
  </si>
  <si>
    <t>H 123</t>
  </si>
  <si>
    <t>H 125</t>
  </si>
  <si>
    <t>H 127</t>
  </si>
  <si>
    <t>H 129</t>
  </si>
  <si>
    <t>H 110</t>
  </si>
  <si>
    <t>H 112</t>
  </si>
  <si>
    <t>H 122</t>
  </si>
  <si>
    <t>H 114</t>
  </si>
  <si>
    <t>H 116</t>
  </si>
  <si>
    <t>H 118</t>
  </si>
  <si>
    <t>H 120</t>
  </si>
  <si>
    <t>H 124</t>
  </si>
  <si>
    <t>H 126</t>
  </si>
  <si>
    <t>H 128</t>
  </si>
  <si>
    <t>YD 301</t>
  </si>
  <si>
    <t>YD 302</t>
  </si>
  <si>
    <t>H 208</t>
  </si>
  <si>
    <t>H 210</t>
  </si>
  <si>
    <t>H 212</t>
  </si>
  <si>
    <t>H 214</t>
  </si>
  <si>
    <t>H 216</t>
  </si>
  <si>
    <t>H 218</t>
  </si>
  <si>
    <t>H 220</t>
  </si>
  <si>
    <t>H 222</t>
  </si>
  <si>
    <t>H 309</t>
  </si>
  <si>
    <t>H 311</t>
  </si>
  <si>
    <t>H 313</t>
  </si>
  <si>
    <t>H 315</t>
  </si>
  <si>
    <t>H 317</t>
  </si>
  <si>
    <t>H 319</t>
  </si>
  <si>
    <t>H 321</t>
  </si>
  <si>
    <t>H 323</t>
  </si>
  <si>
    <t>H 325</t>
  </si>
  <si>
    <t>H 310</t>
  </si>
  <si>
    <t>H 312</t>
  </si>
  <si>
    <t>H 314</t>
  </si>
  <si>
    <t>H 316</t>
  </si>
  <si>
    <t>H 318</t>
  </si>
  <si>
    <t>H 320</t>
  </si>
  <si>
    <t>H 322</t>
  </si>
  <si>
    <t>H 324</t>
  </si>
  <si>
    <t>H 326</t>
  </si>
  <si>
    <t>H 405</t>
  </si>
  <si>
    <t>H 407</t>
  </si>
  <si>
    <t>H 409</t>
  </si>
  <si>
    <t>H 411</t>
  </si>
  <si>
    <t>H 413</t>
  </si>
  <si>
    <t>H 415</t>
  </si>
  <si>
    <t>H 417</t>
  </si>
  <si>
    <t>H 419</t>
  </si>
  <si>
    <t>H 421</t>
  </si>
  <si>
    <t>H 404</t>
  </si>
  <si>
    <t>H 406</t>
  </si>
  <si>
    <t>H 408</t>
  </si>
  <si>
    <t>H 410</t>
  </si>
  <si>
    <t>H 412</t>
  </si>
  <si>
    <t>H 414</t>
  </si>
  <si>
    <t>H 416</t>
  </si>
  <si>
    <t>H 418</t>
  </si>
  <si>
    <t>H 420</t>
  </si>
  <si>
    <t>Nursing Practice II</t>
  </si>
  <si>
    <t>Nursing Practice I</t>
  </si>
  <si>
    <t>Seçmeli Ders 1 (Elective 1)</t>
  </si>
  <si>
    <t>Thought and Behaviour Management</t>
  </si>
  <si>
    <t xml:space="preserve">Advanced English </t>
  </si>
  <si>
    <t>H209</t>
  </si>
  <si>
    <t>H211</t>
  </si>
  <si>
    <t>H213</t>
  </si>
  <si>
    <t>H215</t>
  </si>
  <si>
    <t>H217</t>
  </si>
  <si>
    <t>H219</t>
  </si>
  <si>
    <t>H221</t>
  </si>
  <si>
    <t>H223</t>
  </si>
  <si>
    <t>H225</t>
  </si>
  <si>
    <t>Seçmeli Ders3 (Elective 3)</t>
  </si>
  <si>
    <t>Social Responsibility Projects</t>
  </si>
  <si>
    <t xml:space="preserve">Adaptation to Univercity Life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</si>
</sst>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BE4D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21">
    <xf numFmtId="0" fontId="0" fillId="0" borderId="0" xfId="0"/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164" fontId="7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0" borderId="3" xfId="0" applyFont="1" applyBorder="1" applyProtection="1"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right"/>
      <protection locked="0"/>
    </xf>
    <xf numFmtId="0" fontId="6" fillId="5" borderId="3" xfId="0" applyFont="1" applyFill="1" applyBorder="1" applyProtection="1">
      <protection locked="0"/>
    </xf>
    <xf numFmtId="0" fontId="6" fillId="5" borderId="3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wrapText="1"/>
      <protection locked="0"/>
    </xf>
    <xf numFmtId="0" fontId="6" fillId="3" borderId="3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5" borderId="3" xfId="0" applyFont="1" applyFill="1" applyBorder="1" applyAlignment="1">
      <alignment vertic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3" borderId="3" xfId="0" applyFont="1" applyFill="1" applyBorder="1" applyAlignment="1"/>
    <xf numFmtId="0" fontId="10" fillId="3" borderId="3" xfId="0" applyFont="1" applyFill="1" applyBorder="1" applyAlignment="1">
      <alignment horizontal="left" wrapText="1"/>
    </xf>
    <xf numFmtId="0" fontId="9" fillId="0" borderId="0" xfId="0" applyFont="1" applyAlignment="1"/>
    <xf numFmtId="0" fontId="9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wrapText="1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6" fillId="3" borderId="0" xfId="1" applyFont="1" applyFill="1" applyAlignment="1"/>
    <xf numFmtId="0" fontId="9" fillId="5" borderId="3" xfId="0" applyFont="1" applyFill="1" applyBorder="1" applyProtection="1">
      <protection locked="0"/>
    </xf>
    <xf numFmtId="0" fontId="9" fillId="6" borderId="20" xfId="0" applyFont="1" applyFill="1" applyBorder="1" applyAlignment="1">
      <alignment horizontal="center"/>
    </xf>
    <xf numFmtId="0" fontId="9" fillId="0" borderId="0" xfId="0" applyFont="1" applyAlignment="1" applyProtection="1"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Protection="1"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12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0" quotePrefix="1" applyFont="1" applyBorder="1" applyAlignment="1" applyProtection="1">
      <alignment horizontal="left" vertical="center" wrapText="1"/>
      <protection locked="0"/>
    </xf>
    <xf numFmtId="0" fontId="6" fillId="0" borderId="7" xfId="0" quotePrefix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right"/>
      <protection locked="0"/>
    </xf>
    <xf numFmtId="164" fontId="7" fillId="0" borderId="9" xfId="0" applyNumberFormat="1" applyFont="1" applyBorder="1" applyAlignment="1" applyProtection="1">
      <alignment horizontal="left"/>
      <protection locked="0"/>
    </xf>
    <xf numFmtId="164" fontId="7" fillId="0" borderId="10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#220;NCEL-19.08.2021-EK%201-NURSING%20KARTEKS%20(&#304;NG&#304;L&#304;ZCE%20PROGRAM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RSING UNDERGRADUATE"/>
    </sheetNames>
    <sheetDataSet>
      <sheetData sheetId="0">
        <row r="1">
          <cell r="A1" t="str">
            <v>ATATURK UNIVERSITY</v>
          </cell>
        </row>
        <row r="2">
          <cell r="A2" t="str">
            <v>FACULTY OF NURSING</v>
          </cell>
        </row>
        <row r="3">
          <cell r="A3" t="str">
            <v>NURSING UNDERGRADUATE PROGRAM CURRICULUM PROGRAM</v>
          </cell>
        </row>
        <row r="10">
          <cell r="B10" t="str">
            <v xml:space="preserve">Nursing Philosophy and Basic Concepts </v>
          </cell>
          <cell r="L10" t="str">
            <v>Basic Nursing Care and Clinical Skills</v>
          </cell>
        </row>
        <row r="11">
          <cell r="B11" t="str">
            <v xml:space="preserve">Principles of Nutrition </v>
          </cell>
          <cell r="L11" t="str">
            <v>Health Assessment</v>
          </cell>
        </row>
        <row r="12">
          <cell r="B12" t="str">
            <v xml:space="preserve">Communication Skills </v>
          </cell>
          <cell r="L12" t="str">
            <v>Pharmacology</v>
          </cell>
        </row>
        <row r="13">
          <cell r="B13" t="str">
            <v xml:space="preserve">Anatomy </v>
          </cell>
          <cell r="L13" t="str">
            <v>Microbiology</v>
          </cell>
        </row>
        <row r="14">
          <cell r="B14" t="str">
            <v xml:space="preserve">Physiology </v>
          </cell>
          <cell r="L14" t="str">
            <v>Turkish Language II</v>
          </cell>
        </row>
        <row r="15">
          <cell r="B15" t="str">
            <v>Biochemistry</v>
          </cell>
          <cell r="L15" t="str">
            <v>Foreign Language II</v>
          </cell>
        </row>
        <row r="16">
          <cell r="B16" t="str">
            <v xml:space="preserve">Turkish Language I </v>
          </cell>
          <cell r="L16" t="str">
            <v>Elective 2</v>
          </cell>
        </row>
        <row r="17">
          <cell r="B17" t="str">
            <v xml:space="preserve">Foreign Language I </v>
          </cell>
        </row>
        <row r="18">
          <cell r="B18" t="str">
            <v>Elective 1</v>
          </cell>
        </row>
        <row r="26">
          <cell r="B26" t="str">
            <v>Fundamentals of Nursing</v>
          </cell>
          <cell r="L26" t="str">
            <v>Surgical Diseases and Nursing Care</v>
          </cell>
        </row>
        <row r="27">
          <cell r="B27" t="str">
            <v>Teaching in Nursing</v>
          </cell>
          <cell r="L27" t="str">
            <v>Internal Diseases and Nursing Care</v>
          </cell>
        </row>
        <row r="28">
          <cell r="B28" t="str">
            <v>Pathology</v>
          </cell>
          <cell r="L28" t="str">
            <v>Nursing Ethics</v>
          </cell>
        </row>
        <row r="29">
          <cell r="B29" t="str">
            <v>Sociology</v>
          </cell>
          <cell r="L29" t="str">
            <v>Atatürks Principles and History of Turkish Revolution II</v>
          </cell>
        </row>
        <row r="30">
          <cell r="B30" t="str">
            <v>Atatürks Principles and History of Turkish Revolution 1</v>
          </cell>
          <cell r="L30" t="str">
            <v>Professional English II</v>
          </cell>
        </row>
        <row r="31">
          <cell r="B31" t="str">
            <v>Professional English I</v>
          </cell>
          <cell r="L31" t="str">
            <v>Elective 4</v>
          </cell>
        </row>
        <row r="32">
          <cell r="B32" t="str">
            <v>Elective 3</v>
          </cell>
          <cell r="L32" t="str">
            <v>Universitiy Elective Lesson 2</v>
          </cell>
        </row>
        <row r="33">
          <cell r="B33" t="str">
            <v>Universitiy Elective Lesson 1</v>
          </cell>
        </row>
        <row r="43">
          <cell r="B43" t="str">
            <v>Obstetrics, Gynecology and Nursing Care</v>
          </cell>
          <cell r="L43" t="str">
            <v>Public Health Nursing</v>
          </cell>
        </row>
        <row r="44">
          <cell r="B44" t="str">
            <v>Child Health, Diseases and Nursing Care</v>
          </cell>
          <cell r="L44" t="str">
            <v>Psychiatric Nursing</v>
          </cell>
        </row>
        <row r="45">
          <cell r="B45" t="str">
            <v>First Aid and Emergency Nursing</v>
          </cell>
          <cell r="L45" t="str">
            <v>Research Methods</v>
          </cell>
        </row>
        <row r="46">
          <cell r="B46" t="str">
            <v>Epidemiology</v>
          </cell>
          <cell r="L46" t="str">
            <v>Sexual Health</v>
          </cell>
        </row>
        <row r="47">
          <cell r="B47" t="str">
            <v>Elective 5</v>
          </cell>
          <cell r="L47" t="str">
            <v>Universitiy Elective Lesson 3</v>
          </cell>
        </row>
        <row r="60">
          <cell r="B60" t="str">
            <v>Nursing Management</v>
          </cell>
          <cell r="L60" t="str">
            <v>Elective 6</v>
          </cell>
        </row>
        <row r="61">
          <cell r="L61" t="str">
            <v>Universitiy Elective Lesson 4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2"/>
  <sheetViews>
    <sheetView tabSelected="1" zoomScale="85" zoomScaleNormal="85" workbookViewId="0">
      <selection activeCell="B79" sqref="B79"/>
    </sheetView>
  </sheetViews>
  <sheetFormatPr defaultColWidth="9.140625" defaultRowHeight="12" x14ac:dyDescent="0.2"/>
  <cols>
    <col min="1" max="1" width="7.28515625" style="56" customWidth="1"/>
    <col min="2" max="2" width="30.5703125" style="1" customWidth="1"/>
    <col min="3" max="3" width="4.5703125" style="47" customWidth="1"/>
    <col min="4" max="4" width="6.5703125" style="1" customWidth="1"/>
    <col min="5" max="8" width="3.5703125" style="47" customWidth="1"/>
    <col min="9" max="9" width="5.5703125" style="47" customWidth="1"/>
    <col min="10" max="10" width="2.5703125" style="1" customWidth="1"/>
    <col min="11" max="11" width="7.5703125" style="56" customWidth="1"/>
    <col min="12" max="12" width="30.5703125" style="1" customWidth="1"/>
    <col min="13" max="13" width="4.5703125" style="47" customWidth="1"/>
    <col min="14" max="14" width="6.5703125" style="1" customWidth="1"/>
    <col min="15" max="18" width="3.5703125" style="1" customWidth="1"/>
    <col min="19" max="19" width="5.5703125" style="1" customWidth="1"/>
    <col min="20" max="20" width="9.140625" style="1"/>
    <col min="21" max="21" width="8.5703125" style="1" customWidth="1"/>
    <col min="22" max="22" width="31.85546875" style="1" bestFit="1" customWidth="1"/>
    <col min="23" max="23" width="4.7109375" style="1" bestFit="1" customWidth="1"/>
    <col min="24" max="24" width="11" style="1" bestFit="1" customWidth="1"/>
    <col min="25" max="25" width="2.140625" style="1" bestFit="1" customWidth="1"/>
    <col min="26" max="26" width="2.28515625" style="1" bestFit="1" customWidth="1"/>
    <col min="27" max="27" width="2.140625" style="1" bestFit="1" customWidth="1"/>
    <col min="28" max="28" width="2.28515625" style="1" bestFit="1" customWidth="1"/>
    <col min="29" max="29" width="5.5703125" style="1" bestFit="1" customWidth="1"/>
    <col min="30" max="30" width="17" style="1" bestFit="1" customWidth="1"/>
    <col min="31" max="16384" width="9.140625" style="1"/>
  </cols>
  <sheetData>
    <row r="1" spans="1:22" x14ac:dyDescent="0.2">
      <c r="A1" s="99" t="str">
        <f>'[1]NURSING UNDERGRADUATE'!A1</f>
        <v>ATATURK UNIVERSITY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2" x14ac:dyDescent="0.2">
      <c r="A2" s="99" t="str">
        <f>'[1]NURSING UNDERGRADUATE'!A2</f>
        <v>FACULTY OF NURSING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2" x14ac:dyDescent="0.2">
      <c r="A3" s="99" t="str">
        <f>'[1]NURSING UNDERGRADUATE'!A3</f>
        <v>NURSING UNDERGRADUATE PROGRAM CURRICULUM PROGRAM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2" x14ac:dyDescent="0.2">
      <c r="A4" s="48"/>
      <c r="B4" s="2"/>
      <c r="C4" s="2"/>
      <c r="D4" s="2"/>
      <c r="E4" s="2"/>
      <c r="F4" s="2"/>
      <c r="G4" s="2"/>
      <c r="H4" s="2"/>
      <c r="I4" s="2"/>
      <c r="J4" s="2"/>
      <c r="K4" s="48"/>
      <c r="L4" s="2"/>
      <c r="M4" s="2"/>
      <c r="N4" s="2"/>
      <c r="O4" s="2"/>
      <c r="P4" s="2"/>
      <c r="Q4" s="2"/>
      <c r="R4" s="2"/>
      <c r="S4" s="2"/>
    </row>
    <row r="5" spans="1:22" s="4" customFormat="1" ht="15.75" customHeight="1" x14ac:dyDescent="0.25">
      <c r="A5" s="100" t="s">
        <v>0</v>
      </c>
      <c r="B5" s="101"/>
      <c r="C5" s="101"/>
      <c r="D5" s="101"/>
      <c r="E5" s="102">
        <f>H19+R19+H34+R34+H46+R46+H56+R56</f>
        <v>167</v>
      </c>
      <c r="F5" s="102"/>
      <c r="G5" s="103" t="s">
        <v>1</v>
      </c>
      <c r="H5" s="103"/>
      <c r="I5" s="3">
        <f>I19+S19+I34+S34+I46+S46+I56+S56</f>
        <v>240</v>
      </c>
      <c r="J5" s="104" t="s">
        <v>71</v>
      </c>
      <c r="K5" s="104"/>
      <c r="L5" s="104"/>
      <c r="M5" s="104"/>
      <c r="N5" s="104"/>
      <c r="O5" s="104"/>
      <c r="P5" s="104"/>
      <c r="Q5" s="104"/>
      <c r="R5" s="104"/>
      <c r="S5" s="105"/>
    </row>
    <row r="6" spans="1:22" ht="14.45" customHeight="1" x14ac:dyDescent="0.2">
      <c r="A6" s="107" t="s">
        <v>36</v>
      </c>
      <c r="B6" s="108"/>
      <c r="C6" s="5">
        <f>I22+S22+I37+S37+I49+S49+I59+S59</f>
        <v>12</v>
      </c>
      <c r="D6" s="108" t="s">
        <v>35</v>
      </c>
      <c r="E6" s="108"/>
      <c r="F6" s="108"/>
      <c r="G6" s="108"/>
      <c r="H6" s="108"/>
      <c r="I6" s="108"/>
      <c r="J6" s="108"/>
      <c r="K6" s="6">
        <f>((I21+S21+I36+S36+I22+S22+I37+S37+I48+I49+S48+S49+I58+I59+S58+S59)/I5*100)</f>
        <v>12.5</v>
      </c>
      <c r="L6" s="108" t="s">
        <v>34</v>
      </c>
      <c r="M6" s="108"/>
      <c r="N6" s="108"/>
      <c r="O6" s="108"/>
      <c r="P6" s="108"/>
      <c r="Q6" s="108"/>
      <c r="R6" s="109">
        <f>((I20+S20+I35+S35+I47+S47+I57+S57)/I5)*100</f>
        <v>18.333333333333332</v>
      </c>
      <c r="S6" s="110"/>
    </row>
    <row r="7" spans="1:22" ht="20.100000000000001" customHeight="1" x14ac:dyDescent="0.2">
      <c r="A7" s="99" t="s">
        <v>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22" x14ac:dyDescent="0.2">
      <c r="A8" s="106" t="s">
        <v>3</v>
      </c>
      <c r="B8" s="106"/>
      <c r="C8" s="106"/>
      <c r="D8" s="106"/>
      <c r="E8" s="106"/>
      <c r="F8" s="106"/>
      <c r="G8" s="106"/>
      <c r="H8" s="106"/>
      <c r="I8" s="106"/>
      <c r="J8" s="7"/>
      <c r="K8" s="106" t="s">
        <v>4</v>
      </c>
      <c r="L8" s="106"/>
      <c r="M8" s="106"/>
      <c r="N8" s="106"/>
      <c r="O8" s="106"/>
      <c r="P8" s="106"/>
      <c r="Q8" s="106"/>
      <c r="R8" s="106"/>
      <c r="S8" s="106"/>
    </row>
    <row r="9" spans="1:22" s="4" customFormat="1" ht="29.25" customHeight="1" x14ac:dyDescent="0.25">
      <c r="A9" s="49" t="s">
        <v>26</v>
      </c>
      <c r="B9" s="9" t="s">
        <v>23</v>
      </c>
      <c r="C9" s="8" t="s">
        <v>24</v>
      </c>
      <c r="D9" s="10" t="s">
        <v>20</v>
      </c>
      <c r="E9" s="8" t="s">
        <v>5</v>
      </c>
      <c r="F9" s="8" t="s">
        <v>6</v>
      </c>
      <c r="G9" s="8" t="s">
        <v>7</v>
      </c>
      <c r="H9" s="11" t="s">
        <v>8</v>
      </c>
      <c r="I9" s="8" t="s">
        <v>9</v>
      </c>
      <c r="J9" s="12"/>
      <c r="K9" s="49" t="s">
        <v>26</v>
      </c>
      <c r="L9" s="9" t="s">
        <v>23</v>
      </c>
      <c r="M9" s="8" t="s">
        <v>24</v>
      </c>
      <c r="N9" s="10" t="s">
        <v>20</v>
      </c>
      <c r="O9" s="8" t="s">
        <v>5</v>
      </c>
      <c r="P9" s="8" t="s">
        <v>6</v>
      </c>
      <c r="Q9" s="8" t="s">
        <v>7</v>
      </c>
      <c r="R9" s="11" t="s">
        <v>8</v>
      </c>
      <c r="S9" s="8" t="s">
        <v>9</v>
      </c>
      <c r="U9" s="13" t="s">
        <v>25</v>
      </c>
      <c r="V9" s="13" t="s">
        <v>20</v>
      </c>
    </row>
    <row r="10" spans="1:22" ht="24" x14ac:dyDescent="0.2">
      <c r="A10" s="50" t="s">
        <v>37</v>
      </c>
      <c r="B10" s="15" t="str">
        <f>'[1]NURSING UNDERGRADUATE'!B10</f>
        <v xml:space="preserve">Nursing Philosophy and Basic Concepts </v>
      </c>
      <c r="C10" s="14" t="s">
        <v>29</v>
      </c>
      <c r="D10" s="14" t="s">
        <v>21</v>
      </c>
      <c r="E10" s="14">
        <v>2</v>
      </c>
      <c r="F10" s="14">
        <v>0</v>
      </c>
      <c r="G10" s="14">
        <v>0</v>
      </c>
      <c r="H10" s="16">
        <f>E10+(F10+G10)/2</f>
        <v>2</v>
      </c>
      <c r="I10" s="17">
        <v>4</v>
      </c>
      <c r="K10" s="50" t="s">
        <v>43</v>
      </c>
      <c r="L10" s="15" t="str">
        <f>'[1]NURSING UNDERGRADUATE'!L10</f>
        <v>Basic Nursing Care and Clinical Skills</v>
      </c>
      <c r="M10" s="14" t="s">
        <v>29</v>
      </c>
      <c r="N10" s="14" t="s">
        <v>21</v>
      </c>
      <c r="O10" s="14">
        <v>4</v>
      </c>
      <c r="P10" s="14">
        <v>0</v>
      </c>
      <c r="Q10" s="14">
        <v>6</v>
      </c>
      <c r="R10" s="16">
        <f>O10+(P10+Q10)/2</f>
        <v>7</v>
      </c>
      <c r="S10" s="14">
        <v>12</v>
      </c>
      <c r="U10" s="18" t="s">
        <v>29</v>
      </c>
      <c r="V10" s="18" t="s">
        <v>21</v>
      </c>
    </row>
    <row r="11" spans="1:22" x14ac:dyDescent="0.2">
      <c r="A11" s="50" t="s">
        <v>38</v>
      </c>
      <c r="B11" s="19" t="str">
        <f>'[1]NURSING UNDERGRADUATE'!B11</f>
        <v xml:space="preserve">Principles of Nutrition </v>
      </c>
      <c r="C11" s="14" t="s">
        <v>29</v>
      </c>
      <c r="D11" s="14" t="s">
        <v>21</v>
      </c>
      <c r="E11" s="14">
        <v>2</v>
      </c>
      <c r="F11" s="14">
        <v>0</v>
      </c>
      <c r="G11" s="14">
        <v>0</v>
      </c>
      <c r="H11" s="16">
        <f t="shared" ref="H11:H18" si="0">E11+(F11+G11)/2</f>
        <v>2</v>
      </c>
      <c r="I11" s="14">
        <v>4</v>
      </c>
      <c r="K11" s="50" t="s">
        <v>44</v>
      </c>
      <c r="L11" s="19" t="str">
        <f>'[1]NURSING UNDERGRADUATE'!L11</f>
        <v>Health Assessment</v>
      </c>
      <c r="M11" s="14" t="s">
        <v>29</v>
      </c>
      <c r="N11" s="14" t="s">
        <v>21</v>
      </c>
      <c r="O11" s="14">
        <v>2</v>
      </c>
      <c r="P11" s="14">
        <v>0</v>
      </c>
      <c r="Q11" s="14">
        <v>2</v>
      </c>
      <c r="R11" s="16">
        <f t="shared" ref="R11:R19" si="1">O11+(P11+Q11)/2</f>
        <v>3</v>
      </c>
      <c r="S11" s="14">
        <v>6</v>
      </c>
      <c r="U11" s="18" t="s">
        <v>27</v>
      </c>
      <c r="V11" s="18" t="s">
        <v>19</v>
      </c>
    </row>
    <row r="12" spans="1:22" x14ac:dyDescent="0.2">
      <c r="A12" s="50" t="s">
        <v>39</v>
      </c>
      <c r="B12" s="19" t="str">
        <f>'[1]NURSING UNDERGRADUATE'!B12</f>
        <v xml:space="preserve">Communication Skills </v>
      </c>
      <c r="C12" s="14" t="s">
        <v>29</v>
      </c>
      <c r="D12" s="14" t="s">
        <v>21</v>
      </c>
      <c r="E12" s="14">
        <v>2</v>
      </c>
      <c r="F12" s="14">
        <v>0</v>
      </c>
      <c r="G12" s="14">
        <v>0</v>
      </c>
      <c r="H12" s="16">
        <f t="shared" si="0"/>
        <v>2</v>
      </c>
      <c r="I12" s="14">
        <v>3</v>
      </c>
      <c r="K12" s="50" t="s">
        <v>45</v>
      </c>
      <c r="L12" s="19" t="str">
        <f>'[1]NURSING UNDERGRADUATE'!L12</f>
        <v>Pharmacology</v>
      </c>
      <c r="M12" s="14" t="s">
        <v>29</v>
      </c>
      <c r="N12" s="14" t="s">
        <v>21</v>
      </c>
      <c r="O12" s="14">
        <v>2</v>
      </c>
      <c r="P12" s="14">
        <v>0</v>
      </c>
      <c r="Q12" s="14">
        <v>0</v>
      </c>
      <c r="R12" s="16">
        <f t="shared" si="1"/>
        <v>2</v>
      </c>
      <c r="S12" s="14">
        <v>4</v>
      </c>
      <c r="U12" s="18" t="s">
        <v>28</v>
      </c>
      <c r="V12" s="18"/>
    </row>
    <row r="13" spans="1:22" x14ac:dyDescent="0.2">
      <c r="A13" s="50" t="s">
        <v>40</v>
      </c>
      <c r="B13" s="19" t="str">
        <f>'[1]NURSING UNDERGRADUATE'!B13</f>
        <v xml:space="preserve">Anatomy </v>
      </c>
      <c r="C13" s="14" t="s">
        <v>29</v>
      </c>
      <c r="D13" s="14" t="s">
        <v>19</v>
      </c>
      <c r="E13" s="14">
        <v>2</v>
      </c>
      <c r="F13" s="14">
        <v>0</v>
      </c>
      <c r="G13" s="14">
        <v>2</v>
      </c>
      <c r="H13" s="16">
        <f t="shared" si="0"/>
        <v>3</v>
      </c>
      <c r="I13" s="14">
        <v>5</v>
      </c>
      <c r="K13" s="50" t="s">
        <v>46</v>
      </c>
      <c r="L13" s="19" t="str">
        <f>'[1]NURSING UNDERGRADUATE'!L13</f>
        <v>Microbiology</v>
      </c>
      <c r="M13" s="14" t="s">
        <v>29</v>
      </c>
      <c r="N13" s="14" t="s">
        <v>21</v>
      </c>
      <c r="O13" s="14">
        <v>2</v>
      </c>
      <c r="P13" s="14">
        <v>0</v>
      </c>
      <c r="Q13" s="14">
        <v>0</v>
      </c>
      <c r="R13" s="16">
        <f t="shared" si="1"/>
        <v>2</v>
      </c>
      <c r="S13" s="14">
        <v>3</v>
      </c>
      <c r="U13" s="18" t="s">
        <v>32</v>
      </c>
      <c r="V13" s="18"/>
    </row>
    <row r="14" spans="1:22" x14ac:dyDescent="0.2">
      <c r="A14" s="50" t="s">
        <v>41</v>
      </c>
      <c r="B14" s="19" t="str">
        <f>'[1]NURSING UNDERGRADUATE'!B14</f>
        <v xml:space="preserve">Physiology </v>
      </c>
      <c r="C14" s="14" t="s">
        <v>29</v>
      </c>
      <c r="D14" s="14" t="s">
        <v>21</v>
      </c>
      <c r="E14" s="14">
        <v>2</v>
      </c>
      <c r="F14" s="14">
        <v>0</v>
      </c>
      <c r="G14" s="14">
        <v>0</v>
      </c>
      <c r="H14" s="16">
        <f t="shared" si="0"/>
        <v>2</v>
      </c>
      <c r="I14" s="14">
        <v>5</v>
      </c>
      <c r="K14" s="52" t="s">
        <v>67</v>
      </c>
      <c r="L14" s="21" t="str">
        <f>'[1]NURSING UNDERGRADUATE'!L14</f>
        <v>Turkish Language II</v>
      </c>
      <c r="M14" s="20" t="s">
        <v>28</v>
      </c>
      <c r="N14" s="20" t="s">
        <v>19</v>
      </c>
      <c r="O14" s="20">
        <v>2</v>
      </c>
      <c r="P14" s="20">
        <v>0</v>
      </c>
      <c r="Q14" s="20">
        <v>0</v>
      </c>
      <c r="R14" s="22">
        <f t="shared" si="1"/>
        <v>2</v>
      </c>
      <c r="S14" s="20">
        <v>1</v>
      </c>
    </row>
    <row r="15" spans="1:22" x14ac:dyDescent="0.2">
      <c r="A15" s="51" t="s">
        <v>42</v>
      </c>
      <c r="B15" s="23" t="str">
        <f>'[1]NURSING UNDERGRADUATE'!B15</f>
        <v>Biochemistry</v>
      </c>
      <c r="C15" s="17" t="s">
        <v>29</v>
      </c>
      <c r="D15" s="17" t="s">
        <v>21</v>
      </c>
      <c r="E15" s="17">
        <v>2</v>
      </c>
      <c r="F15" s="17">
        <v>0</v>
      </c>
      <c r="G15" s="17">
        <v>0</v>
      </c>
      <c r="H15" s="16">
        <f t="shared" si="0"/>
        <v>2</v>
      </c>
      <c r="I15" s="17">
        <v>4</v>
      </c>
      <c r="K15" s="52" t="s">
        <v>68</v>
      </c>
      <c r="L15" s="21" t="str">
        <f>'[1]NURSING UNDERGRADUATE'!L15</f>
        <v>Foreign Language II</v>
      </c>
      <c r="M15" s="20" t="s">
        <v>28</v>
      </c>
      <c r="N15" s="20" t="s">
        <v>19</v>
      </c>
      <c r="O15" s="20">
        <v>2</v>
      </c>
      <c r="P15" s="20">
        <v>0</v>
      </c>
      <c r="Q15" s="20">
        <v>0</v>
      </c>
      <c r="R15" s="22">
        <f t="shared" si="1"/>
        <v>2</v>
      </c>
      <c r="S15" s="20">
        <v>1</v>
      </c>
    </row>
    <row r="16" spans="1:22" x14ac:dyDescent="0.2">
      <c r="A16" s="52" t="s">
        <v>65</v>
      </c>
      <c r="B16" s="21" t="str">
        <f>'[1]NURSING UNDERGRADUATE'!B16</f>
        <v xml:space="preserve">Turkish Language I </v>
      </c>
      <c r="C16" s="20" t="s">
        <v>28</v>
      </c>
      <c r="D16" s="20" t="s">
        <v>19</v>
      </c>
      <c r="E16" s="20">
        <v>2</v>
      </c>
      <c r="F16" s="20">
        <v>0</v>
      </c>
      <c r="G16" s="20">
        <v>0</v>
      </c>
      <c r="H16" s="22">
        <f t="shared" si="0"/>
        <v>2</v>
      </c>
      <c r="I16" s="20">
        <v>1</v>
      </c>
      <c r="K16" s="53"/>
      <c r="L16" s="25" t="str">
        <f>'[1]NURSING UNDERGRADUATE'!L16</f>
        <v>Elective 2</v>
      </c>
      <c r="M16" s="24" t="s">
        <v>27</v>
      </c>
      <c r="N16" s="24" t="s">
        <v>19</v>
      </c>
      <c r="O16" s="24">
        <v>2</v>
      </c>
      <c r="P16" s="24">
        <v>0</v>
      </c>
      <c r="Q16" s="24">
        <v>0</v>
      </c>
      <c r="R16" s="26">
        <f t="shared" si="1"/>
        <v>2</v>
      </c>
      <c r="S16" s="24">
        <v>3</v>
      </c>
    </row>
    <row r="17" spans="1:19" x14ac:dyDescent="0.2">
      <c r="A17" s="52" t="s">
        <v>66</v>
      </c>
      <c r="B17" s="21" t="str">
        <f>'[1]NURSING UNDERGRADUATE'!B17</f>
        <v xml:space="preserve">Foreign Language I </v>
      </c>
      <c r="C17" s="20" t="s">
        <v>28</v>
      </c>
      <c r="D17" s="20" t="s">
        <v>19</v>
      </c>
      <c r="E17" s="20">
        <v>2</v>
      </c>
      <c r="F17" s="20">
        <v>0</v>
      </c>
      <c r="G17" s="20">
        <v>0</v>
      </c>
      <c r="H17" s="22">
        <f t="shared" si="0"/>
        <v>2</v>
      </c>
      <c r="I17" s="20">
        <v>1</v>
      </c>
      <c r="J17" s="27"/>
      <c r="K17" s="51"/>
      <c r="L17" s="23"/>
      <c r="M17" s="17"/>
      <c r="N17" s="17"/>
      <c r="O17" s="17"/>
      <c r="P17" s="17"/>
      <c r="Q17" s="17"/>
      <c r="R17" s="16"/>
      <c r="S17" s="17"/>
    </row>
    <row r="18" spans="1:19" x14ac:dyDescent="0.2">
      <c r="A18" s="53"/>
      <c r="B18" s="25" t="str">
        <f>'[1]NURSING UNDERGRADUATE'!B18</f>
        <v>Elective 1</v>
      </c>
      <c r="C18" s="24" t="s">
        <v>27</v>
      </c>
      <c r="D18" s="24" t="s">
        <v>19</v>
      </c>
      <c r="E18" s="24">
        <v>2</v>
      </c>
      <c r="F18" s="24">
        <v>0</v>
      </c>
      <c r="G18" s="24">
        <v>0</v>
      </c>
      <c r="H18" s="26">
        <f t="shared" si="0"/>
        <v>2</v>
      </c>
      <c r="I18" s="24">
        <v>3</v>
      </c>
      <c r="J18" s="27"/>
      <c r="K18" s="51"/>
      <c r="L18" s="23"/>
      <c r="M18" s="17"/>
      <c r="N18" s="17"/>
      <c r="O18" s="17"/>
      <c r="P18" s="17"/>
      <c r="Q18" s="17"/>
      <c r="R18" s="16"/>
      <c r="S18" s="17"/>
    </row>
    <row r="19" spans="1:19" x14ac:dyDescent="0.2">
      <c r="A19" s="50"/>
      <c r="B19" s="28" t="s">
        <v>22</v>
      </c>
      <c r="C19" s="29"/>
      <c r="D19" s="19"/>
      <c r="E19" s="30">
        <f>SUM(E10:E18)</f>
        <v>18</v>
      </c>
      <c r="F19" s="30">
        <f>SUM(F10:F18)</f>
        <v>0</v>
      </c>
      <c r="G19" s="30">
        <f>SUM(G10:G18)</f>
        <v>2</v>
      </c>
      <c r="H19" s="30">
        <f>E19+(F19+G19)/2</f>
        <v>19</v>
      </c>
      <c r="I19" s="30">
        <f>SUM(I10:I18)</f>
        <v>30</v>
      </c>
      <c r="K19" s="50"/>
      <c r="L19" s="28" t="s">
        <v>22</v>
      </c>
      <c r="M19" s="29"/>
      <c r="N19" s="19"/>
      <c r="O19" s="30">
        <f>SUM(O10:O18)</f>
        <v>16</v>
      </c>
      <c r="P19" s="30">
        <f>SUM(P10:P18)</f>
        <v>0</v>
      </c>
      <c r="Q19" s="30">
        <f>SUM(Q10:Q18)</f>
        <v>8</v>
      </c>
      <c r="R19" s="30">
        <f t="shared" si="1"/>
        <v>20</v>
      </c>
      <c r="S19" s="30">
        <f>SUM(S10:S18)</f>
        <v>30</v>
      </c>
    </row>
    <row r="20" spans="1:19" x14ac:dyDescent="0.2">
      <c r="A20" s="50"/>
      <c r="B20" s="31" t="s">
        <v>31</v>
      </c>
      <c r="C20" s="14"/>
      <c r="D20" s="19"/>
      <c r="E20" s="16"/>
      <c r="F20" s="16"/>
      <c r="G20" s="16"/>
      <c r="H20" s="16"/>
      <c r="I20" s="30">
        <f>SUMIF(D10:D18,"=UE",I10:I18)</f>
        <v>10</v>
      </c>
      <c r="K20" s="50"/>
      <c r="L20" s="31" t="s">
        <v>31</v>
      </c>
      <c r="M20" s="14"/>
      <c r="N20" s="19"/>
      <c r="O20" s="16"/>
      <c r="P20" s="16"/>
      <c r="Q20" s="16"/>
      <c r="R20" s="16"/>
      <c r="S20" s="30">
        <f>SUMIF(N10:N18,"=UE",S10:S18)</f>
        <v>5</v>
      </c>
    </row>
    <row r="21" spans="1:19" x14ac:dyDescent="0.2">
      <c r="A21" s="53"/>
      <c r="B21" s="32" t="s">
        <v>30</v>
      </c>
      <c r="C21" s="24"/>
      <c r="D21" s="25"/>
      <c r="E21" s="26"/>
      <c r="F21" s="26"/>
      <c r="G21" s="26"/>
      <c r="H21" s="26"/>
      <c r="I21" s="33">
        <f>SUMIF(C10:C18,"=S",I10:I18)</f>
        <v>3</v>
      </c>
      <c r="K21" s="53"/>
      <c r="L21" s="32" t="s">
        <v>30</v>
      </c>
      <c r="M21" s="24"/>
      <c r="N21" s="25"/>
      <c r="O21" s="26"/>
      <c r="P21" s="26"/>
      <c r="Q21" s="26"/>
      <c r="R21" s="26"/>
      <c r="S21" s="33">
        <f>SUMIF(M10:M18,"=S",S10:S18)</f>
        <v>3</v>
      </c>
    </row>
    <row r="22" spans="1:19" x14ac:dyDescent="0.2">
      <c r="A22" s="54"/>
      <c r="B22" s="35" t="s">
        <v>33</v>
      </c>
      <c r="C22" s="34"/>
      <c r="D22" s="36"/>
      <c r="E22" s="37"/>
      <c r="F22" s="37"/>
      <c r="G22" s="37"/>
      <c r="H22" s="37"/>
      <c r="I22" s="38">
        <f>SUMIF(C10:C18,"=ÜS",I10:I18)</f>
        <v>0</v>
      </c>
      <c r="K22" s="54"/>
      <c r="L22" s="35" t="s">
        <v>33</v>
      </c>
      <c r="M22" s="34"/>
      <c r="N22" s="36"/>
      <c r="O22" s="37"/>
      <c r="P22" s="37"/>
      <c r="Q22" s="37"/>
      <c r="R22" s="37"/>
      <c r="S22" s="38">
        <f>SUMIF(M10:M18,"=ÜS",S10:S18)</f>
        <v>0</v>
      </c>
    </row>
    <row r="23" spans="1:19" ht="20.100000000000001" customHeight="1" x14ac:dyDescent="0.2">
      <c r="A23" s="99" t="s">
        <v>10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x14ac:dyDescent="0.2">
      <c r="A24" s="106" t="s">
        <v>11</v>
      </c>
      <c r="B24" s="106"/>
      <c r="C24" s="106"/>
      <c r="D24" s="106"/>
      <c r="E24" s="106"/>
      <c r="F24" s="106"/>
      <c r="G24" s="106"/>
      <c r="H24" s="106"/>
      <c r="I24" s="106"/>
      <c r="J24" s="7"/>
      <c r="K24" s="106" t="s">
        <v>12</v>
      </c>
      <c r="L24" s="106"/>
      <c r="M24" s="106"/>
      <c r="N24" s="106"/>
      <c r="O24" s="106"/>
      <c r="P24" s="106"/>
      <c r="Q24" s="106"/>
      <c r="R24" s="106"/>
      <c r="S24" s="106"/>
    </row>
    <row r="25" spans="1:19" s="4" customFormat="1" ht="24" x14ac:dyDescent="0.25">
      <c r="A25" s="49" t="s">
        <v>26</v>
      </c>
      <c r="B25" s="9" t="s">
        <v>23</v>
      </c>
      <c r="C25" s="8" t="s">
        <v>24</v>
      </c>
      <c r="D25" s="10" t="s">
        <v>20</v>
      </c>
      <c r="E25" s="8" t="s">
        <v>5</v>
      </c>
      <c r="F25" s="8" t="s">
        <v>6</v>
      </c>
      <c r="G25" s="8" t="s">
        <v>7</v>
      </c>
      <c r="H25" s="39" t="s">
        <v>8</v>
      </c>
      <c r="I25" s="8" t="s">
        <v>9</v>
      </c>
      <c r="J25" s="12"/>
      <c r="K25" s="49" t="s">
        <v>26</v>
      </c>
      <c r="L25" s="9" t="s">
        <v>23</v>
      </c>
      <c r="M25" s="8" t="s">
        <v>24</v>
      </c>
      <c r="N25" s="10" t="s">
        <v>20</v>
      </c>
      <c r="O25" s="8" t="s">
        <v>5</v>
      </c>
      <c r="P25" s="8" t="s">
        <v>6</v>
      </c>
      <c r="Q25" s="8" t="s">
        <v>7</v>
      </c>
      <c r="R25" s="39" t="s">
        <v>8</v>
      </c>
      <c r="S25" s="8" t="s">
        <v>9</v>
      </c>
    </row>
    <row r="26" spans="1:19" ht="24" x14ac:dyDescent="0.2">
      <c r="A26" s="50" t="s">
        <v>47</v>
      </c>
      <c r="B26" s="15" t="str">
        <f>'[1]NURSING UNDERGRADUATE'!B26</f>
        <v>Fundamentals of Nursing</v>
      </c>
      <c r="C26" s="14" t="s">
        <v>29</v>
      </c>
      <c r="D26" s="14" t="s">
        <v>21</v>
      </c>
      <c r="E26" s="14">
        <v>2</v>
      </c>
      <c r="F26" s="14">
        <v>8</v>
      </c>
      <c r="G26" s="14">
        <v>0</v>
      </c>
      <c r="H26" s="16">
        <f>E26+(F26+G26)/2</f>
        <v>6</v>
      </c>
      <c r="I26" s="14">
        <v>12</v>
      </c>
      <c r="K26" s="50" t="s">
        <v>51</v>
      </c>
      <c r="L26" s="15" t="str">
        <f>'[1]NURSING UNDERGRADUATE'!L26</f>
        <v>Surgical Diseases and Nursing Care</v>
      </c>
      <c r="M26" s="14" t="s">
        <v>29</v>
      </c>
      <c r="N26" s="14" t="s">
        <v>21</v>
      </c>
      <c r="O26" s="14">
        <v>4</v>
      </c>
      <c r="P26" s="14">
        <v>8</v>
      </c>
      <c r="Q26" s="14">
        <v>0</v>
      </c>
      <c r="R26" s="16">
        <f>O26+(P26+Q26)/2</f>
        <v>8</v>
      </c>
      <c r="S26" s="14">
        <v>10</v>
      </c>
    </row>
    <row r="27" spans="1:19" x14ac:dyDescent="0.2">
      <c r="A27" s="50" t="s">
        <v>48</v>
      </c>
      <c r="B27" s="15" t="str">
        <f>'[1]NURSING UNDERGRADUATE'!B27</f>
        <v>Teaching in Nursing</v>
      </c>
      <c r="C27" s="14" t="s">
        <v>29</v>
      </c>
      <c r="D27" s="14" t="s">
        <v>21</v>
      </c>
      <c r="E27" s="14">
        <v>2</v>
      </c>
      <c r="F27" s="14">
        <v>4</v>
      </c>
      <c r="G27" s="14">
        <v>0</v>
      </c>
      <c r="H27" s="16">
        <f t="shared" ref="H27:H33" si="2">E27+(F27+G27)/2</f>
        <v>4</v>
      </c>
      <c r="I27" s="14">
        <v>5</v>
      </c>
      <c r="K27" s="50" t="s">
        <v>52</v>
      </c>
      <c r="L27" s="15" t="str">
        <f>'[1]NURSING UNDERGRADUATE'!L27</f>
        <v>Internal Diseases and Nursing Care</v>
      </c>
      <c r="M27" s="14" t="s">
        <v>29</v>
      </c>
      <c r="N27" s="14" t="s">
        <v>21</v>
      </c>
      <c r="O27" s="14">
        <v>4</v>
      </c>
      <c r="P27" s="14">
        <v>8</v>
      </c>
      <c r="Q27" s="14">
        <v>0</v>
      </c>
      <c r="R27" s="16">
        <f t="shared" ref="R27:R32" si="3">O27+(P27+Q27)/2</f>
        <v>8</v>
      </c>
      <c r="S27" s="14">
        <v>10</v>
      </c>
    </row>
    <row r="28" spans="1:19" x14ac:dyDescent="0.2">
      <c r="A28" s="50" t="s">
        <v>49</v>
      </c>
      <c r="B28" s="15" t="str">
        <f>'[1]NURSING UNDERGRADUATE'!B28</f>
        <v>Pathology</v>
      </c>
      <c r="C28" s="14" t="s">
        <v>29</v>
      </c>
      <c r="D28" s="14" t="s">
        <v>21</v>
      </c>
      <c r="E28" s="14">
        <v>2</v>
      </c>
      <c r="F28" s="14">
        <v>0</v>
      </c>
      <c r="G28" s="14">
        <v>0</v>
      </c>
      <c r="H28" s="16">
        <f t="shared" si="2"/>
        <v>2</v>
      </c>
      <c r="I28" s="14">
        <v>2</v>
      </c>
      <c r="K28" s="50" t="s">
        <v>53</v>
      </c>
      <c r="L28" s="15" t="str">
        <f>'[1]NURSING UNDERGRADUATE'!L28</f>
        <v>Nursing Ethics</v>
      </c>
      <c r="M28" s="14" t="s">
        <v>29</v>
      </c>
      <c r="N28" s="14" t="s">
        <v>21</v>
      </c>
      <c r="O28" s="14">
        <v>2</v>
      </c>
      <c r="P28" s="14">
        <v>0</v>
      </c>
      <c r="Q28" s="14">
        <v>0</v>
      </c>
      <c r="R28" s="16">
        <f t="shared" si="3"/>
        <v>2</v>
      </c>
      <c r="S28" s="14">
        <v>2</v>
      </c>
    </row>
    <row r="29" spans="1:19" ht="24" x14ac:dyDescent="0.2">
      <c r="A29" s="50" t="s">
        <v>50</v>
      </c>
      <c r="B29" s="15" t="str">
        <f>'[1]NURSING UNDERGRADUATE'!B29</f>
        <v>Sociology</v>
      </c>
      <c r="C29" s="14" t="s">
        <v>29</v>
      </c>
      <c r="D29" s="14" t="s">
        <v>19</v>
      </c>
      <c r="E29" s="14">
        <v>2</v>
      </c>
      <c r="F29" s="14">
        <v>0</v>
      </c>
      <c r="G29" s="14">
        <v>0</v>
      </c>
      <c r="H29" s="16">
        <f t="shared" si="2"/>
        <v>2</v>
      </c>
      <c r="I29" s="14">
        <v>3</v>
      </c>
      <c r="K29" s="52" t="s">
        <v>70</v>
      </c>
      <c r="L29" s="40" t="str">
        <f>'[1]NURSING UNDERGRADUATE'!L29</f>
        <v>Atatürks Principles and History of Turkish Revolution II</v>
      </c>
      <c r="M29" s="20" t="s">
        <v>28</v>
      </c>
      <c r="N29" s="20" t="s">
        <v>19</v>
      </c>
      <c r="O29" s="20">
        <v>2</v>
      </c>
      <c r="P29" s="20">
        <v>0</v>
      </c>
      <c r="Q29" s="20">
        <v>0</v>
      </c>
      <c r="R29" s="22">
        <f t="shared" ref="R29" si="4">O29+(P29+Q29)/2</f>
        <v>2</v>
      </c>
      <c r="S29" s="20">
        <v>1</v>
      </c>
    </row>
    <row r="30" spans="1:19" ht="24" x14ac:dyDescent="0.2">
      <c r="A30" s="52" t="s">
        <v>69</v>
      </c>
      <c r="B30" s="40" t="str">
        <f>'[1]NURSING UNDERGRADUATE'!B30</f>
        <v>Atatürks Principles and History of Turkish Revolution 1</v>
      </c>
      <c r="C30" s="20" t="s">
        <v>28</v>
      </c>
      <c r="D30" s="20" t="s">
        <v>19</v>
      </c>
      <c r="E30" s="20">
        <v>2</v>
      </c>
      <c r="F30" s="20">
        <v>0</v>
      </c>
      <c r="G30" s="20">
        <v>0</v>
      </c>
      <c r="H30" s="22">
        <f t="shared" si="2"/>
        <v>2</v>
      </c>
      <c r="I30" s="20">
        <v>1</v>
      </c>
      <c r="K30" s="50" t="s">
        <v>109</v>
      </c>
      <c r="L30" s="15" t="str">
        <f>'[1]NURSING UNDERGRADUATE'!L30</f>
        <v>Professional English II</v>
      </c>
      <c r="M30" s="14" t="s">
        <v>29</v>
      </c>
      <c r="N30" s="14" t="s">
        <v>21</v>
      </c>
      <c r="O30" s="14">
        <v>2</v>
      </c>
      <c r="P30" s="14">
        <v>0</v>
      </c>
      <c r="Q30" s="14">
        <v>0</v>
      </c>
      <c r="R30" s="16">
        <f t="shared" si="3"/>
        <v>2</v>
      </c>
      <c r="S30" s="14">
        <v>1</v>
      </c>
    </row>
    <row r="31" spans="1:19" x14ac:dyDescent="0.2">
      <c r="A31" s="50" t="s">
        <v>108</v>
      </c>
      <c r="B31" s="15" t="str">
        <f>'[1]NURSING UNDERGRADUATE'!B31</f>
        <v>Professional English I</v>
      </c>
      <c r="C31" s="14" t="s">
        <v>29</v>
      </c>
      <c r="D31" s="14" t="s">
        <v>21</v>
      </c>
      <c r="E31" s="14">
        <v>2</v>
      </c>
      <c r="F31" s="14">
        <v>0</v>
      </c>
      <c r="G31" s="14">
        <v>0</v>
      </c>
      <c r="H31" s="16">
        <f t="shared" si="2"/>
        <v>2</v>
      </c>
      <c r="I31" s="14">
        <v>1</v>
      </c>
      <c r="K31" s="53"/>
      <c r="L31" s="41" t="str">
        <f>'[1]NURSING UNDERGRADUATE'!L31</f>
        <v>Elective 4</v>
      </c>
      <c r="M31" s="24" t="s">
        <v>27</v>
      </c>
      <c r="N31" s="24" t="s">
        <v>19</v>
      </c>
      <c r="O31" s="24">
        <v>2</v>
      </c>
      <c r="P31" s="24">
        <v>0</v>
      </c>
      <c r="Q31" s="24">
        <v>0</v>
      </c>
      <c r="R31" s="26">
        <f t="shared" si="3"/>
        <v>2</v>
      </c>
      <c r="S31" s="24">
        <v>3</v>
      </c>
    </row>
    <row r="32" spans="1:19" x14ac:dyDescent="0.2">
      <c r="A32" s="53"/>
      <c r="B32" s="41" t="str">
        <f>'[1]NURSING UNDERGRADUATE'!B32</f>
        <v>Elective 3</v>
      </c>
      <c r="C32" s="24" t="s">
        <v>27</v>
      </c>
      <c r="D32" s="24" t="s">
        <v>19</v>
      </c>
      <c r="E32" s="24">
        <v>2</v>
      </c>
      <c r="F32" s="24">
        <v>0</v>
      </c>
      <c r="G32" s="24">
        <v>0</v>
      </c>
      <c r="H32" s="26">
        <f t="shared" si="2"/>
        <v>2</v>
      </c>
      <c r="I32" s="24">
        <v>3</v>
      </c>
      <c r="K32" s="54"/>
      <c r="L32" s="36" t="str">
        <f>'[1]NURSING UNDERGRADUATE'!L32</f>
        <v>Universitiy Elective Lesson 2</v>
      </c>
      <c r="M32" s="34" t="s">
        <v>32</v>
      </c>
      <c r="N32" s="34" t="s">
        <v>19</v>
      </c>
      <c r="O32" s="34">
        <v>2</v>
      </c>
      <c r="P32" s="34">
        <v>0</v>
      </c>
      <c r="Q32" s="34">
        <v>0</v>
      </c>
      <c r="R32" s="37">
        <f t="shared" si="3"/>
        <v>2</v>
      </c>
      <c r="S32" s="34">
        <v>3</v>
      </c>
    </row>
    <row r="33" spans="1:19" x14ac:dyDescent="0.2">
      <c r="A33" s="54"/>
      <c r="B33" s="36" t="str">
        <f>'[1]NURSING UNDERGRADUATE'!B33</f>
        <v>Universitiy Elective Lesson 1</v>
      </c>
      <c r="C33" s="34" t="s">
        <v>32</v>
      </c>
      <c r="D33" s="34" t="s">
        <v>19</v>
      </c>
      <c r="E33" s="34">
        <v>2</v>
      </c>
      <c r="F33" s="34">
        <v>0</v>
      </c>
      <c r="G33" s="34">
        <v>0</v>
      </c>
      <c r="H33" s="37">
        <f t="shared" si="2"/>
        <v>2</v>
      </c>
      <c r="I33" s="34">
        <v>3</v>
      </c>
      <c r="K33" s="51"/>
      <c r="L33" s="23"/>
      <c r="M33" s="17"/>
      <c r="N33" s="17"/>
      <c r="O33" s="17"/>
      <c r="P33" s="17"/>
      <c r="Q33" s="17"/>
      <c r="R33" s="16"/>
      <c r="S33" s="17"/>
    </row>
    <row r="34" spans="1:19" x14ac:dyDescent="0.2">
      <c r="A34" s="55"/>
      <c r="B34" s="42" t="s">
        <v>22</v>
      </c>
      <c r="C34" s="111" t="s">
        <v>22</v>
      </c>
      <c r="D34" s="112"/>
      <c r="E34" s="43">
        <f>SUM(E26:E33)</f>
        <v>16</v>
      </c>
      <c r="F34" s="43">
        <f>SUM(F26:F33)</f>
        <v>12</v>
      </c>
      <c r="G34" s="43">
        <f>SUM(G26:G33)</f>
        <v>0</v>
      </c>
      <c r="H34" s="43">
        <f>E34+(F34+G34)/2</f>
        <v>22</v>
      </c>
      <c r="I34" s="43">
        <f>SUM(I26:I33)</f>
        <v>30</v>
      </c>
      <c r="J34" s="27"/>
      <c r="K34" s="55"/>
      <c r="L34" s="42" t="s">
        <v>22</v>
      </c>
      <c r="M34" s="44"/>
      <c r="N34" s="45"/>
      <c r="O34" s="43">
        <f>SUM(O26:O33)</f>
        <v>18</v>
      </c>
      <c r="P34" s="43">
        <f>SUM(P26:P33)</f>
        <v>16</v>
      </c>
      <c r="Q34" s="43">
        <f>SUM(Q26:Q33)</f>
        <v>0</v>
      </c>
      <c r="R34" s="43">
        <f>O34+(P34+Q34)/2</f>
        <v>26</v>
      </c>
      <c r="S34" s="43">
        <f>SUM(S26:S33)</f>
        <v>30</v>
      </c>
    </row>
    <row r="35" spans="1:19" x14ac:dyDescent="0.2">
      <c r="A35" s="50"/>
      <c r="B35" s="31" t="s">
        <v>31</v>
      </c>
      <c r="C35" s="14"/>
      <c r="D35" s="19"/>
      <c r="E35" s="14"/>
      <c r="F35" s="14"/>
      <c r="G35" s="14"/>
      <c r="H35" s="14"/>
      <c r="I35" s="29">
        <f>SUMIF(D26:D33,"=UE",I26:I33)</f>
        <v>10</v>
      </c>
      <c r="J35" s="46"/>
      <c r="K35" s="50"/>
      <c r="L35" s="31" t="s">
        <v>31</v>
      </c>
      <c r="M35" s="14"/>
      <c r="N35" s="19"/>
      <c r="O35" s="19"/>
      <c r="P35" s="19"/>
      <c r="Q35" s="19"/>
      <c r="R35" s="19"/>
      <c r="S35" s="29">
        <f>SUMIF(N26:N33,"=UE",S26:S33)</f>
        <v>7</v>
      </c>
    </row>
    <row r="36" spans="1:19" x14ac:dyDescent="0.2">
      <c r="A36" s="53"/>
      <c r="B36" s="32" t="s">
        <v>30</v>
      </c>
      <c r="C36" s="24"/>
      <c r="D36" s="25"/>
      <c r="E36" s="26"/>
      <c r="F36" s="26"/>
      <c r="G36" s="26"/>
      <c r="H36" s="26"/>
      <c r="I36" s="33">
        <f>SUMIF(C25:C33,"=S",I25:I33)</f>
        <v>3</v>
      </c>
      <c r="K36" s="53"/>
      <c r="L36" s="32" t="s">
        <v>30</v>
      </c>
      <c r="M36" s="24"/>
      <c r="N36" s="25"/>
      <c r="O36" s="26"/>
      <c r="P36" s="26"/>
      <c r="Q36" s="26"/>
      <c r="R36" s="26"/>
      <c r="S36" s="33">
        <f>SUMIF(M25:M33,"=S",S25:S33)</f>
        <v>3</v>
      </c>
    </row>
    <row r="37" spans="1:19" x14ac:dyDescent="0.2">
      <c r="A37" s="54"/>
      <c r="B37" s="35" t="s">
        <v>33</v>
      </c>
      <c r="C37" s="34"/>
      <c r="D37" s="36"/>
      <c r="E37" s="37"/>
      <c r="F37" s="37"/>
      <c r="G37" s="37"/>
      <c r="H37" s="37"/>
      <c r="I37" s="38">
        <f>SUMIF(C25:C33,"=ÜS",I25:I33)</f>
        <v>3</v>
      </c>
      <c r="K37" s="54"/>
      <c r="L37" s="35" t="s">
        <v>33</v>
      </c>
      <c r="M37" s="34"/>
      <c r="N37" s="36"/>
      <c r="O37" s="37"/>
      <c r="P37" s="37"/>
      <c r="Q37" s="37"/>
      <c r="R37" s="37"/>
      <c r="S37" s="38">
        <f>SUMIF(M25:M33,"=ÜS",S25:S33)</f>
        <v>3</v>
      </c>
    </row>
    <row r="38" spans="1:19" ht="20.100000000000001" customHeight="1" x14ac:dyDescent="0.2">
      <c r="A38" s="99" t="s">
        <v>13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x14ac:dyDescent="0.2">
      <c r="A39" s="106" t="s">
        <v>14</v>
      </c>
      <c r="B39" s="106"/>
      <c r="C39" s="106"/>
      <c r="D39" s="106"/>
      <c r="E39" s="106"/>
      <c r="F39" s="106"/>
      <c r="G39" s="106"/>
      <c r="H39" s="106"/>
      <c r="I39" s="106"/>
      <c r="J39" s="7"/>
      <c r="K39" s="106" t="s">
        <v>15</v>
      </c>
      <c r="L39" s="106"/>
      <c r="M39" s="106"/>
      <c r="N39" s="106"/>
      <c r="O39" s="106"/>
      <c r="P39" s="106"/>
      <c r="Q39" s="106"/>
      <c r="R39" s="106"/>
      <c r="S39" s="106"/>
    </row>
    <row r="40" spans="1:19" ht="24" x14ac:dyDescent="0.2">
      <c r="A40" s="49" t="s">
        <v>26</v>
      </c>
      <c r="B40" s="9" t="s">
        <v>23</v>
      </c>
      <c r="C40" s="8" t="s">
        <v>24</v>
      </c>
      <c r="D40" s="10" t="s">
        <v>20</v>
      </c>
      <c r="E40" s="8" t="s">
        <v>5</v>
      </c>
      <c r="F40" s="8" t="s">
        <v>6</v>
      </c>
      <c r="G40" s="8" t="s">
        <v>7</v>
      </c>
      <c r="H40" s="39" t="s">
        <v>8</v>
      </c>
      <c r="I40" s="8" t="s">
        <v>9</v>
      </c>
      <c r="J40" s="12"/>
      <c r="K40" s="49" t="s">
        <v>26</v>
      </c>
      <c r="L40" s="9" t="s">
        <v>23</v>
      </c>
      <c r="M40" s="8" t="s">
        <v>24</v>
      </c>
      <c r="N40" s="10" t="s">
        <v>20</v>
      </c>
      <c r="O40" s="8" t="s">
        <v>5</v>
      </c>
      <c r="P40" s="8" t="s">
        <v>6</v>
      </c>
      <c r="Q40" s="8" t="s">
        <v>7</v>
      </c>
      <c r="R40" s="39" t="s">
        <v>8</v>
      </c>
      <c r="S40" s="8" t="s">
        <v>9</v>
      </c>
    </row>
    <row r="41" spans="1:19" x14ac:dyDescent="0.2">
      <c r="A41" s="50" t="s">
        <v>54</v>
      </c>
      <c r="B41" s="19" t="str">
        <f>'[1]NURSING UNDERGRADUATE'!B43</f>
        <v>Obstetrics, Gynecology and Nursing Care</v>
      </c>
      <c r="C41" s="14" t="s">
        <v>29</v>
      </c>
      <c r="D41" s="14" t="s">
        <v>21</v>
      </c>
      <c r="E41" s="14">
        <v>4</v>
      </c>
      <c r="F41" s="14">
        <v>8</v>
      </c>
      <c r="G41" s="14">
        <v>0</v>
      </c>
      <c r="H41" s="16">
        <f>E41+(F41+G41)/2</f>
        <v>8</v>
      </c>
      <c r="I41" s="14">
        <v>10</v>
      </c>
      <c r="K41" s="50" t="s">
        <v>58</v>
      </c>
      <c r="L41" s="19" t="str">
        <f>'[1]NURSING UNDERGRADUATE'!L43</f>
        <v>Public Health Nursing</v>
      </c>
      <c r="M41" s="14" t="s">
        <v>29</v>
      </c>
      <c r="N41" s="14" t="s">
        <v>21</v>
      </c>
      <c r="O41" s="14">
        <v>4</v>
      </c>
      <c r="P41" s="14">
        <v>8</v>
      </c>
      <c r="Q41" s="14">
        <v>0</v>
      </c>
      <c r="R41" s="16">
        <f>O41+(P41+Q41)/2</f>
        <v>8</v>
      </c>
      <c r="S41" s="14">
        <v>10</v>
      </c>
    </row>
    <row r="42" spans="1:19" x14ac:dyDescent="0.2">
      <c r="A42" s="50" t="s">
        <v>55</v>
      </c>
      <c r="B42" s="19" t="str">
        <f>'[1]NURSING UNDERGRADUATE'!B44</f>
        <v>Child Health, Diseases and Nursing Care</v>
      </c>
      <c r="C42" s="14" t="s">
        <v>29</v>
      </c>
      <c r="D42" s="14" t="s">
        <v>21</v>
      </c>
      <c r="E42" s="14">
        <v>4</v>
      </c>
      <c r="F42" s="14">
        <v>8</v>
      </c>
      <c r="G42" s="14">
        <v>0</v>
      </c>
      <c r="H42" s="16">
        <f t="shared" ref="H42:H45" si="5">E42+(F42+G42)/2</f>
        <v>8</v>
      </c>
      <c r="I42" s="14">
        <v>10</v>
      </c>
      <c r="K42" s="50" t="s">
        <v>59</v>
      </c>
      <c r="L42" s="19" t="str">
        <f>'[1]NURSING UNDERGRADUATE'!L44</f>
        <v>Psychiatric Nursing</v>
      </c>
      <c r="M42" s="14" t="s">
        <v>29</v>
      </c>
      <c r="N42" s="14" t="s">
        <v>21</v>
      </c>
      <c r="O42" s="14">
        <v>4</v>
      </c>
      <c r="P42" s="14">
        <v>8</v>
      </c>
      <c r="Q42" s="14">
        <v>0</v>
      </c>
      <c r="R42" s="16">
        <f t="shared" ref="R42:R45" si="6">O42+(P42+Q42)/2</f>
        <v>8</v>
      </c>
      <c r="S42" s="14">
        <v>10</v>
      </c>
    </row>
    <row r="43" spans="1:19" x14ac:dyDescent="0.2">
      <c r="A43" s="50" t="s">
        <v>56</v>
      </c>
      <c r="B43" s="19" t="str">
        <f>'[1]NURSING UNDERGRADUATE'!B45</f>
        <v>First Aid and Emergency Nursing</v>
      </c>
      <c r="C43" s="14" t="s">
        <v>29</v>
      </c>
      <c r="D43" s="14" t="s">
        <v>21</v>
      </c>
      <c r="E43" s="14">
        <v>2</v>
      </c>
      <c r="F43" s="14">
        <v>0</v>
      </c>
      <c r="G43" s="14">
        <v>0</v>
      </c>
      <c r="H43" s="16">
        <f t="shared" si="5"/>
        <v>2</v>
      </c>
      <c r="I43" s="14">
        <v>4</v>
      </c>
      <c r="K43" s="50" t="s">
        <v>60</v>
      </c>
      <c r="L43" s="19" t="str">
        <f>'[1]NURSING UNDERGRADUATE'!L45</f>
        <v>Research Methods</v>
      </c>
      <c r="M43" s="14" t="s">
        <v>29</v>
      </c>
      <c r="N43" s="14" t="s">
        <v>21</v>
      </c>
      <c r="O43" s="14">
        <v>2</v>
      </c>
      <c r="P43" s="14">
        <v>0</v>
      </c>
      <c r="Q43" s="14">
        <v>0</v>
      </c>
      <c r="R43" s="16">
        <f t="shared" si="6"/>
        <v>2</v>
      </c>
      <c r="S43" s="14">
        <v>4</v>
      </c>
    </row>
    <row r="44" spans="1:19" x14ac:dyDescent="0.2">
      <c r="A44" s="50" t="s">
        <v>57</v>
      </c>
      <c r="B44" s="19" t="str">
        <f>'[1]NURSING UNDERGRADUATE'!B46</f>
        <v>Epidemiology</v>
      </c>
      <c r="C44" s="14" t="s">
        <v>29</v>
      </c>
      <c r="D44" s="14" t="s">
        <v>21</v>
      </c>
      <c r="E44" s="14">
        <v>2</v>
      </c>
      <c r="F44" s="14">
        <v>0</v>
      </c>
      <c r="G44" s="14">
        <v>0</v>
      </c>
      <c r="H44" s="16">
        <f t="shared" si="5"/>
        <v>2</v>
      </c>
      <c r="I44" s="14">
        <v>3</v>
      </c>
      <c r="K44" s="50" t="s">
        <v>61</v>
      </c>
      <c r="L44" s="19" t="str">
        <f>'[1]NURSING UNDERGRADUATE'!L46</f>
        <v>Sexual Health</v>
      </c>
      <c r="M44" s="14" t="s">
        <v>29</v>
      </c>
      <c r="N44" s="14" t="s">
        <v>21</v>
      </c>
      <c r="O44" s="14">
        <v>2</v>
      </c>
      <c r="P44" s="14">
        <v>0</v>
      </c>
      <c r="Q44" s="14">
        <v>0</v>
      </c>
      <c r="R44" s="16">
        <f t="shared" si="6"/>
        <v>2</v>
      </c>
      <c r="S44" s="14">
        <v>3</v>
      </c>
    </row>
    <row r="45" spans="1:19" x14ac:dyDescent="0.2">
      <c r="A45" s="53"/>
      <c r="B45" s="25" t="str">
        <f>'[1]NURSING UNDERGRADUATE'!B47</f>
        <v>Elective 5</v>
      </c>
      <c r="C45" s="24" t="s">
        <v>27</v>
      </c>
      <c r="D45" s="24" t="s">
        <v>19</v>
      </c>
      <c r="E45" s="24">
        <v>2</v>
      </c>
      <c r="F45" s="24">
        <v>0</v>
      </c>
      <c r="G45" s="24">
        <v>0</v>
      </c>
      <c r="H45" s="26">
        <f t="shared" si="5"/>
        <v>2</v>
      </c>
      <c r="I45" s="24">
        <v>3</v>
      </c>
      <c r="K45" s="54"/>
      <c r="L45" s="36" t="str">
        <f>'[1]NURSING UNDERGRADUATE'!L47</f>
        <v>Universitiy Elective Lesson 3</v>
      </c>
      <c r="M45" s="34" t="s">
        <v>32</v>
      </c>
      <c r="N45" s="34" t="s">
        <v>19</v>
      </c>
      <c r="O45" s="34">
        <v>2</v>
      </c>
      <c r="P45" s="34">
        <v>0</v>
      </c>
      <c r="Q45" s="34">
        <v>0</v>
      </c>
      <c r="R45" s="37">
        <f t="shared" si="6"/>
        <v>2</v>
      </c>
      <c r="S45" s="34">
        <v>3</v>
      </c>
    </row>
    <row r="46" spans="1:19" x14ac:dyDescent="0.2">
      <c r="A46" s="55"/>
      <c r="B46" s="42" t="s">
        <v>22</v>
      </c>
      <c r="C46" s="111" t="s">
        <v>22</v>
      </c>
      <c r="D46" s="112"/>
      <c r="E46" s="43">
        <f>SUM(E41:E45)</f>
        <v>14</v>
      </c>
      <c r="F46" s="43">
        <f>SUM(F41:F45)</f>
        <v>16</v>
      </c>
      <c r="G46" s="43">
        <f>SUM(G41:G45)</f>
        <v>0</v>
      </c>
      <c r="H46" s="43">
        <f>E46+(F46+G46)/2</f>
        <v>22</v>
      </c>
      <c r="I46" s="43">
        <f>SUM(I41:I45)</f>
        <v>30</v>
      </c>
      <c r="J46" s="27"/>
      <c r="K46" s="55"/>
      <c r="L46" s="42" t="s">
        <v>22</v>
      </c>
      <c r="M46" s="44"/>
      <c r="N46" s="45"/>
      <c r="O46" s="43">
        <f>SUM(O41:O45)</f>
        <v>14</v>
      </c>
      <c r="P46" s="43">
        <f>SUM(P41:P45)</f>
        <v>16</v>
      </c>
      <c r="Q46" s="43">
        <f>SUM(Q41:Q45)</f>
        <v>0</v>
      </c>
      <c r="R46" s="43">
        <f>O46+(P46+Q46)/2</f>
        <v>22</v>
      </c>
      <c r="S46" s="43">
        <f>SUM(S41:S45)</f>
        <v>30</v>
      </c>
    </row>
    <row r="47" spans="1:19" x14ac:dyDescent="0.2">
      <c r="A47" s="50"/>
      <c r="B47" s="31" t="s">
        <v>31</v>
      </c>
      <c r="C47" s="14"/>
      <c r="D47" s="19"/>
      <c r="E47" s="14"/>
      <c r="F47" s="14"/>
      <c r="G47" s="14"/>
      <c r="H47" s="14"/>
      <c r="I47" s="29">
        <f>SUMIF(D41:D45,"=UE",I41:I45)</f>
        <v>3</v>
      </c>
      <c r="J47" s="46"/>
      <c r="K47" s="50"/>
      <c r="L47" s="31" t="s">
        <v>31</v>
      </c>
      <c r="M47" s="14"/>
      <c r="N47" s="19"/>
      <c r="O47" s="19"/>
      <c r="P47" s="19"/>
      <c r="Q47" s="19"/>
      <c r="R47" s="19"/>
      <c r="S47" s="29">
        <f>SUMIF(N41:N45,"=UE",S41:S45)</f>
        <v>3</v>
      </c>
    </row>
    <row r="48" spans="1:19" x14ac:dyDescent="0.2">
      <c r="A48" s="53"/>
      <c r="B48" s="32" t="s">
        <v>30</v>
      </c>
      <c r="C48" s="24"/>
      <c r="D48" s="25"/>
      <c r="E48" s="26"/>
      <c r="F48" s="26"/>
      <c r="G48" s="26"/>
      <c r="H48" s="26"/>
      <c r="I48" s="33">
        <f>SUMIF(C41:C45,"=S",I41:I45)</f>
        <v>3</v>
      </c>
      <c r="K48" s="53"/>
      <c r="L48" s="32" t="s">
        <v>30</v>
      </c>
      <c r="M48" s="24"/>
      <c r="N48" s="25"/>
      <c r="O48" s="26"/>
      <c r="P48" s="26"/>
      <c r="Q48" s="26"/>
      <c r="R48" s="26"/>
      <c r="S48" s="33">
        <f>SUMIF(M41:M45,"=S",S41:S45)</f>
        <v>0</v>
      </c>
    </row>
    <row r="49" spans="1:30" x14ac:dyDescent="0.2">
      <c r="A49" s="54"/>
      <c r="B49" s="35" t="s">
        <v>33</v>
      </c>
      <c r="C49" s="34"/>
      <c r="D49" s="36"/>
      <c r="E49" s="37"/>
      <c r="F49" s="37"/>
      <c r="G49" s="37"/>
      <c r="H49" s="37"/>
      <c r="I49" s="38">
        <f>SUMIF(C41:C45,"=ÜS",I41:I45)</f>
        <v>0</v>
      </c>
      <c r="K49" s="54"/>
      <c r="L49" s="35" t="s">
        <v>33</v>
      </c>
      <c r="M49" s="34"/>
      <c r="N49" s="36"/>
      <c r="O49" s="37"/>
      <c r="P49" s="37"/>
      <c r="Q49" s="37"/>
      <c r="R49" s="37"/>
      <c r="S49" s="38">
        <f>SUMIF(M41:M45,"=ÜS",S41:S45)</f>
        <v>3</v>
      </c>
    </row>
    <row r="50" spans="1:30" ht="20.100000000000001" customHeight="1" x14ac:dyDescent="0.2">
      <c r="A50" s="99" t="s">
        <v>16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1:30" x14ac:dyDescent="0.2">
      <c r="A51" s="106" t="s">
        <v>17</v>
      </c>
      <c r="B51" s="106"/>
      <c r="C51" s="106"/>
      <c r="D51" s="106"/>
      <c r="E51" s="106"/>
      <c r="F51" s="106"/>
      <c r="G51" s="106"/>
      <c r="H51" s="106"/>
      <c r="I51" s="106"/>
      <c r="J51" s="7"/>
      <c r="K51" s="106" t="s">
        <v>18</v>
      </c>
      <c r="L51" s="106"/>
      <c r="M51" s="106"/>
      <c r="N51" s="106"/>
      <c r="O51" s="106"/>
      <c r="P51" s="106"/>
      <c r="Q51" s="106"/>
      <c r="R51" s="106"/>
      <c r="S51" s="106"/>
    </row>
    <row r="52" spans="1:30" ht="24" x14ac:dyDescent="0.2">
      <c r="A52" s="49" t="s">
        <v>26</v>
      </c>
      <c r="B52" s="9" t="s">
        <v>23</v>
      </c>
      <c r="C52" s="8" t="s">
        <v>24</v>
      </c>
      <c r="D52" s="10" t="s">
        <v>20</v>
      </c>
      <c r="E52" s="8" t="s">
        <v>5</v>
      </c>
      <c r="F52" s="8" t="s">
        <v>6</v>
      </c>
      <c r="G52" s="8" t="s">
        <v>7</v>
      </c>
      <c r="H52" s="39" t="s">
        <v>8</v>
      </c>
      <c r="I52" s="8" t="s">
        <v>9</v>
      </c>
      <c r="J52" s="12"/>
      <c r="K52" s="49" t="s">
        <v>26</v>
      </c>
      <c r="L52" s="9" t="s">
        <v>23</v>
      </c>
      <c r="M52" s="8" t="s">
        <v>24</v>
      </c>
      <c r="N52" s="10" t="s">
        <v>20</v>
      </c>
      <c r="O52" s="8" t="s">
        <v>5</v>
      </c>
      <c r="P52" s="8" t="s">
        <v>6</v>
      </c>
      <c r="Q52" s="8" t="s">
        <v>7</v>
      </c>
      <c r="R52" s="39" t="s">
        <v>8</v>
      </c>
      <c r="S52" s="8" t="s">
        <v>9</v>
      </c>
    </row>
    <row r="53" spans="1:30" x14ac:dyDescent="0.2">
      <c r="A53" s="50" t="s">
        <v>62</v>
      </c>
      <c r="B53" s="19" t="s">
        <v>155</v>
      </c>
      <c r="C53" s="14" t="s">
        <v>29</v>
      </c>
      <c r="D53" s="14" t="s">
        <v>21</v>
      </c>
      <c r="E53" s="14">
        <v>2</v>
      </c>
      <c r="F53" s="14">
        <v>24</v>
      </c>
      <c r="G53" s="14">
        <v>0</v>
      </c>
      <c r="H53" s="16">
        <f>E53+(F53+G53)/2</f>
        <v>14</v>
      </c>
      <c r="I53" s="14">
        <v>24</v>
      </c>
      <c r="K53" s="50" t="s">
        <v>64</v>
      </c>
      <c r="L53" s="19" t="s">
        <v>154</v>
      </c>
      <c r="M53" s="14" t="s">
        <v>29</v>
      </c>
      <c r="N53" s="14" t="s">
        <v>21</v>
      </c>
      <c r="O53" s="14">
        <v>2</v>
      </c>
      <c r="P53" s="14">
        <v>24</v>
      </c>
      <c r="Q53" s="14">
        <v>0</v>
      </c>
      <c r="R53" s="16">
        <f>O53+(P53+Q53)/2</f>
        <v>14</v>
      </c>
      <c r="S53" s="14">
        <v>24</v>
      </c>
    </row>
    <row r="54" spans="1:30" x14ac:dyDescent="0.2">
      <c r="A54" s="50" t="s">
        <v>63</v>
      </c>
      <c r="B54" s="19" t="str">
        <f>'[1]NURSING UNDERGRADUATE'!B60</f>
        <v>Nursing Management</v>
      </c>
      <c r="C54" s="14" t="s">
        <v>29</v>
      </c>
      <c r="D54" s="14" t="s">
        <v>21</v>
      </c>
      <c r="E54" s="14">
        <v>2</v>
      </c>
      <c r="F54" s="14">
        <v>4</v>
      </c>
      <c r="G54" s="14">
        <v>0</v>
      </c>
      <c r="H54" s="16">
        <f t="shared" ref="H54" si="7">E54+(F54+G54)/2</f>
        <v>4</v>
      </c>
      <c r="I54" s="14">
        <v>6</v>
      </c>
      <c r="K54" s="53"/>
      <c r="L54" s="25" t="str">
        <f>'[1]NURSING UNDERGRADUATE'!L60</f>
        <v>Elective 6</v>
      </c>
      <c r="M54" s="24" t="s">
        <v>27</v>
      </c>
      <c r="N54" s="24" t="s">
        <v>19</v>
      </c>
      <c r="O54" s="24">
        <v>2</v>
      </c>
      <c r="P54" s="24">
        <v>0</v>
      </c>
      <c r="Q54" s="24">
        <v>0</v>
      </c>
      <c r="R54" s="26">
        <f t="shared" ref="R54" si="8">O54+(P54+Q54)/2</f>
        <v>2</v>
      </c>
      <c r="S54" s="24">
        <v>3</v>
      </c>
    </row>
    <row r="55" spans="1:30" x14ac:dyDescent="0.2">
      <c r="A55" s="51"/>
      <c r="B55" s="23"/>
      <c r="C55" s="17"/>
      <c r="D55" s="17"/>
      <c r="E55" s="17"/>
      <c r="F55" s="17"/>
      <c r="G55" s="17"/>
      <c r="H55" s="16"/>
      <c r="I55" s="17"/>
      <c r="J55" s="27"/>
      <c r="K55" s="54"/>
      <c r="L55" s="36" t="str">
        <f>'[1]NURSING UNDERGRADUATE'!L61</f>
        <v>Universitiy Elective Lesson 4</v>
      </c>
      <c r="M55" s="34" t="s">
        <v>32</v>
      </c>
      <c r="N55" s="34" t="s">
        <v>19</v>
      </c>
      <c r="O55" s="34">
        <v>2</v>
      </c>
      <c r="P55" s="34">
        <v>0</v>
      </c>
      <c r="Q55" s="34">
        <v>0</v>
      </c>
      <c r="R55" s="37">
        <f t="shared" ref="R55" si="9">O55+(P55+Q55)/2</f>
        <v>2</v>
      </c>
      <c r="S55" s="34">
        <v>3</v>
      </c>
    </row>
    <row r="56" spans="1:30" x14ac:dyDescent="0.2">
      <c r="A56" s="55"/>
      <c r="B56" s="42" t="s">
        <v>22</v>
      </c>
      <c r="C56" s="111" t="s">
        <v>22</v>
      </c>
      <c r="D56" s="112"/>
      <c r="E56" s="43">
        <f>SUM(E53:E55)</f>
        <v>4</v>
      </c>
      <c r="F56" s="43">
        <f>SUM(F53:F55)</f>
        <v>28</v>
      </c>
      <c r="G56" s="43">
        <f>SUM(G53:G55)</f>
        <v>0</v>
      </c>
      <c r="H56" s="43">
        <f>E56+(F56+G56)/2</f>
        <v>18</v>
      </c>
      <c r="I56" s="43">
        <f>SUM(I53:I55)</f>
        <v>30</v>
      </c>
      <c r="J56" s="27"/>
      <c r="K56" s="55"/>
      <c r="L56" s="42" t="s">
        <v>22</v>
      </c>
      <c r="M56" s="44"/>
      <c r="N56" s="45"/>
      <c r="O56" s="43">
        <f>SUM(O53:O55)</f>
        <v>6</v>
      </c>
      <c r="P56" s="43">
        <f>SUM(P53:P55)</f>
        <v>24</v>
      </c>
      <c r="Q56" s="43">
        <f>SUM(Q53:Q55)</f>
        <v>0</v>
      </c>
      <c r="R56" s="43">
        <f>O56+(P56+Q56)/2</f>
        <v>18</v>
      </c>
      <c r="S56" s="43">
        <f>SUM(S53:S55)</f>
        <v>30</v>
      </c>
    </row>
    <row r="57" spans="1:30" x14ac:dyDescent="0.2">
      <c r="A57" s="50"/>
      <c r="B57" s="31" t="s">
        <v>31</v>
      </c>
      <c r="C57" s="14"/>
      <c r="D57" s="19"/>
      <c r="E57" s="14"/>
      <c r="F57" s="14"/>
      <c r="G57" s="14"/>
      <c r="H57" s="14"/>
      <c r="I57" s="29">
        <f>SUMIF(D53:D55,"=UE",I53:I55)</f>
        <v>0</v>
      </c>
      <c r="J57" s="46"/>
      <c r="K57" s="50"/>
      <c r="L57" s="31" t="s">
        <v>31</v>
      </c>
      <c r="M57" s="14"/>
      <c r="N57" s="19"/>
      <c r="O57" s="19"/>
      <c r="P57" s="19"/>
      <c r="Q57" s="19"/>
      <c r="R57" s="19"/>
      <c r="S57" s="29">
        <f>SUMIF(N53:N55,"=UE",S53:S55)</f>
        <v>6</v>
      </c>
    </row>
    <row r="58" spans="1:30" x14ac:dyDescent="0.2">
      <c r="A58" s="53"/>
      <c r="B58" s="32" t="s">
        <v>30</v>
      </c>
      <c r="C58" s="24"/>
      <c r="D58" s="25"/>
      <c r="E58" s="26"/>
      <c r="F58" s="26"/>
      <c r="G58" s="26"/>
      <c r="H58" s="26"/>
      <c r="I58" s="33">
        <f>SUMIF(C53:C55,"=S",I53:I55)</f>
        <v>0</v>
      </c>
      <c r="K58" s="53"/>
      <c r="L58" s="32" t="s">
        <v>30</v>
      </c>
      <c r="M58" s="24"/>
      <c r="N58" s="25"/>
      <c r="O58" s="26"/>
      <c r="P58" s="26"/>
      <c r="Q58" s="26"/>
      <c r="R58" s="26"/>
      <c r="S58" s="33">
        <f>SUMIF(M53:M55,"=S",S53:S55)</f>
        <v>3</v>
      </c>
    </row>
    <row r="59" spans="1:30" x14ac:dyDescent="0.2">
      <c r="A59" s="54"/>
      <c r="B59" s="35" t="s">
        <v>33</v>
      </c>
      <c r="C59" s="34"/>
      <c r="D59" s="36"/>
      <c r="E59" s="37"/>
      <c r="F59" s="37"/>
      <c r="G59" s="37"/>
      <c r="H59" s="37"/>
      <c r="I59" s="38">
        <f>SUMIF(C53:C55,"=ÜS",I53:I55)</f>
        <v>0</v>
      </c>
      <c r="K59" s="54"/>
      <c r="L59" s="35" t="s">
        <v>33</v>
      </c>
      <c r="M59" s="34"/>
      <c r="N59" s="36"/>
      <c r="O59" s="37"/>
      <c r="P59" s="37"/>
      <c r="Q59" s="37"/>
      <c r="R59" s="37"/>
      <c r="S59" s="38">
        <f>SUMIF(M53:M55,"=ÜS",S53:S55)</f>
        <v>3</v>
      </c>
    </row>
    <row r="63" spans="1:30" x14ac:dyDescent="0.2">
      <c r="A63" s="113" t="s">
        <v>72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57"/>
      <c r="U63" s="114" t="s">
        <v>73</v>
      </c>
      <c r="V63" s="115"/>
      <c r="W63" s="115"/>
      <c r="X63" s="115"/>
      <c r="Y63" s="115"/>
      <c r="Z63" s="115"/>
      <c r="AA63" s="115"/>
      <c r="AB63" s="115"/>
      <c r="AC63" s="115"/>
      <c r="AD63" s="116"/>
    </row>
    <row r="64" spans="1:30" x14ac:dyDescent="0.2">
      <c r="A64" s="117" t="s">
        <v>3</v>
      </c>
      <c r="B64" s="117"/>
      <c r="C64" s="117"/>
      <c r="D64" s="117"/>
      <c r="E64" s="117"/>
      <c r="F64" s="117"/>
      <c r="G64" s="117"/>
      <c r="H64" s="117"/>
      <c r="I64" s="117"/>
      <c r="J64" s="58"/>
      <c r="K64" s="117" t="s">
        <v>4</v>
      </c>
      <c r="L64" s="117"/>
      <c r="M64" s="117"/>
      <c r="N64" s="117"/>
      <c r="O64" s="117"/>
      <c r="P64" s="117"/>
      <c r="Q64" s="117"/>
      <c r="R64" s="117"/>
      <c r="S64" s="117"/>
      <c r="T64" s="57"/>
      <c r="U64" s="118"/>
      <c r="V64" s="119"/>
      <c r="W64" s="119"/>
      <c r="X64" s="119"/>
      <c r="Y64" s="119"/>
      <c r="Z64" s="119"/>
      <c r="AA64" s="119"/>
      <c r="AB64" s="119"/>
      <c r="AC64" s="119"/>
      <c r="AD64" s="119"/>
    </row>
    <row r="65" spans="1:30" ht="24" x14ac:dyDescent="0.2">
      <c r="A65" s="59" t="s">
        <v>26</v>
      </c>
      <c r="B65" s="60" t="s">
        <v>23</v>
      </c>
      <c r="C65" s="59" t="s">
        <v>24</v>
      </c>
      <c r="D65" s="61" t="s">
        <v>20</v>
      </c>
      <c r="E65" s="59" t="s">
        <v>5</v>
      </c>
      <c r="F65" s="59" t="s">
        <v>6</v>
      </c>
      <c r="G65" s="59" t="s">
        <v>7</v>
      </c>
      <c r="H65" s="62" t="s">
        <v>8</v>
      </c>
      <c r="I65" s="59" t="s">
        <v>9</v>
      </c>
      <c r="J65" s="58"/>
      <c r="K65" s="59" t="s">
        <v>26</v>
      </c>
      <c r="L65" s="60" t="s">
        <v>23</v>
      </c>
      <c r="M65" s="59" t="s">
        <v>24</v>
      </c>
      <c r="N65" s="61" t="s">
        <v>20</v>
      </c>
      <c r="O65" s="59" t="s">
        <v>5</v>
      </c>
      <c r="P65" s="59" t="s">
        <v>6</v>
      </c>
      <c r="Q65" s="59" t="s">
        <v>7</v>
      </c>
      <c r="R65" s="62" t="s">
        <v>8</v>
      </c>
      <c r="S65" s="59" t="s">
        <v>9</v>
      </c>
      <c r="T65" s="57"/>
      <c r="U65" s="63" t="s">
        <v>26</v>
      </c>
      <c r="V65" s="64" t="s">
        <v>23</v>
      </c>
      <c r="W65" s="63" t="s">
        <v>24</v>
      </c>
      <c r="X65" s="65" t="s">
        <v>20</v>
      </c>
      <c r="Y65" s="63" t="s">
        <v>5</v>
      </c>
      <c r="Z65" s="63" t="s">
        <v>6</v>
      </c>
      <c r="AA65" s="63" t="s">
        <v>7</v>
      </c>
      <c r="AB65" s="63" t="s">
        <v>8</v>
      </c>
      <c r="AC65" s="66" t="s">
        <v>9</v>
      </c>
      <c r="AD65" s="67" t="s">
        <v>74</v>
      </c>
    </row>
    <row r="66" spans="1:30" x14ac:dyDescent="0.2">
      <c r="A66" s="68"/>
      <c r="B66" s="69" t="s">
        <v>156</v>
      </c>
      <c r="C66" s="70" t="s">
        <v>27</v>
      </c>
      <c r="D66" s="70" t="s">
        <v>19</v>
      </c>
      <c r="E66" s="70">
        <v>2</v>
      </c>
      <c r="F66" s="70">
        <v>0</v>
      </c>
      <c r="G66" s="70">
        <v>0</v>
      </c>
      <c r="H66" s="71">
        <f t="shared" ref="H66" si="10">E66+(F66+G66)/2</f>
        <v>2</v>
      </c>
      <c r="I66" s="70">
        <v>3</v>
      </c>
      <c r="J66" s="58"/>
      <c r="K66" s="53" t="s">
        <v>98</v>
      </c>
      <c r="L66" s="69"/>
      <c r="M66" s="70" t="s">
        <v>27</v>
      </c>
      <c r="N66" s="70" t="s">
        <v>21</v>
      </c>
      <c r="O66" s="70">
        <v>2</v>
      </c>
      <c r="P66" s="70">
        <v>0</v>
      </c>
      <c r="Q66" s="70">
        <v>0</v>
      </c>
      <c r="R66" s="71">
        <f t="shared" ref="R66" si="11">O66+(P66+Q66)/2</f>
        <v>2</v>
      </c>
      <c r="S66" s="70">
        <v>3</v>
      </c>
      <c r="T66" s="57"/>
      <c r="U66" s="72" t="s">
        <v>76</v>
      </c>
      <c r="V66" s="80" t="s">
        <v>170</v>
      </c>
      <c r="W66" s="73" t="s">
        <v>32</v>
      </c>
      <c r="X66" s="73" t="s">
        <v>19</v>
      </c>
      <c r="Y66" s="73">
        <v>2</v>
      </c>
      <c r="Z66" s="73">
        <v>0</v>
      </c>
      <c r="AA66" s="73">
        <v>0</v>
      </c>
      <c r="AB66" s="73">
        <f>Y66+(Z66+AA66)/2</f>
        <v>2</v>
      </c>
      <c r="AC66" s="74">
        <v>3</v>
      </c>
      <c r="AD66" s="75" t="s">
        <v>75</v>
      </c>
    </row>
    <row r="67" spans="1:30" ht="24" x14ac:dyDescent="0.2">
      <c r="A67" s="76" t="s">
        <v>89</v>
      </c>
      <c r="B67" s="77" t="s">
        <v>157</v>
      </c>
      <c r="C67" s="70" t="s">
        <v>27</v>
      </c>
      <c r="D67" s="70" t="s">
        <v>19</v>
      </c>
      <c r="E67" s="76">
        <f t="shared" ref="E67:I68" si="12">E66</f>
        <v>2</v>
      </c>
      <c r="F67" s="76">
        <f t="shared" si="12"/>
        <v>0</v>
      </c>
      <c r="G67" s="76">
        <f t="shared" si="12"/>
        <v>0</v>
      </c>
      <c r="H67" s="76">
        <f t="shared" si="12"/>
        <v>2</v>
      </c>
      <c r="I67" s="76">
        <f t="shared" si="12"/>
        <v>3</v>
      </c>
      <c r="J67" s="78"/>
      <c r="K67" s="98" t="s">
        <v>99</v>
      </c>
      <c r="L67" s="76"/>
      <c r="M67" s="76"/>
      <c r="N67" s="76"/>
      <c r="O67" s="76"/>
      <c r="P67" s="76"/>
      <c r="Q67" s="76"/>
      <c r="R67" s="76"/>
      <c r="S67" s="76"/>
      <c r="T67" s="57"/>
      <c r="U67" s="72" t="s">
        <v>77</v>
      </c>
      <c r="V67" s="72"/>
      <c r="W67" s="73"/>
      <c r="X67" s="73"/>
      <c r="Y67" s="73"/>
      <c r="Z67" s="73"/>
      <c r="AA67" s="73"/>
      <c r="AB67" s="73"/>
      <c r="AC67" s="74"/>
      <c r="AD67" s="75"/>
    </row>
    <row r="68" spans="1:30" x14ac:dyDescent="0.2">
      <c r="A68" s="76" t="s">
        <v>90</v>
      </c>
      <c r="B68" s="76" t="s">
        <v>158</v>
      </c>
      <c r="C68" s="70" t="s">
        <v>27</v>
      </c>
      <c r="D68" s="70" t="s">
        <v>19</v>
      </c>
      <c r="E68" s="76">
        <f t="shared" si="12"/>
        <v>2</v>
      </c>
      <c r="F68" s="76">
        <f t="shared" si="12"/>
        <v>0</v>
      </c>
      <c r="G68" s="76">
        <f t="shared" si="12"/>
        <v>0</v>
      </c>
      <c r="H68" s="76">
        <f t="shared" si="12"/>
        <v>2</v>
      </c>
      <c r="I68" s="76">
        <f t="shared" si="12"/>
        <v>3</v>
      </c>
      <c r="J68" s="78"/>
      <c r="K68" s="53" t="s">
        <v>101</v>
      </c>
      <c r="L68" s="79"/>
      <c r="M68" s="76"/>
      <c r="N68" s="76"/>
      <c r="O68" s="76"/>
      <c r="P68" s="76"/>
      <c r="Q68" s="76"/>
      <c r="R68" s="76"/>
      <c r="S68" s="76"/>
      <c r="T68" s="57"/>
      <c r="U68" s="72" t="s">
        <v>78</v>
      </c>
      <c r="V68" s="72"/>
      <c r="W68" s="73"/>
      <c r="X68" s="73"/>
      <c r="Y68" s="73"/>
      <c r="Z68" s="73"/>
      <c r="AA68" s="73"/>
      <c r="AB68" s="73"/>
      <c r="AC68" s="74"/>
      <c r="AD68" s="75"/>
    </row>
    <row r="69" spans="1:30" x14ac:dyDescent="0.2">
      <c r="A69" s="76" t="s">
        <v>91</v>
      </c>
      <c r="B69" s="80"/>
      <c r="C69" s="76"/>
      <c r="D69" s="76"/>
      <c r="E69" s="76"/>
      <c r="F69" s="76"/>
      <c r="G69" s="76"/>
      <c r="H69" s="76"/>
      <c r="I69" s="76"/>
      <c r="J69" s="78"/>
      <c r="K69" s="98" t="s">
        <v>102</v>
      </c>
      <c r="L69" s="79"/>
      <c r="M69" s="76"/>
      <c r="N69" s="76"/>
      <c r="O69" s="76"/>
      <c r="P69" s="76"/>
      <c r="Q69" s="76"/>
      <c r="R69" s="76"/>
      <c r="S69" s="76"/>
      <c r="T69" s="57"/>
      <c r="U69" s="72" t="s">
        <v>79</v>
      </c>
      <c r="V69" s="72"/>
      <c r="W69" s="73"/>
      <c r="X69" s="73"/>
      <c r="Y69" s="73"/>
      <c r="Z69" s="73"/>
      <c r="AA69" s="73"/>
      <c r="AB69" s="73"/>
      <c r="AC69" s="74"/>
      <c r="AD69" s="75"/>
    </row>
    <row r="70" spans="1:30" x14ac:dyDescent="0.2">
      <c r="A70" s="76" t="s">
        <v>92</v>
      </c>
      <c r="B70" s="80"/>
      <c r="C70" s="76"/>
      <c r="D70" s="76"/>
      <c r="E70" s="76"/>
      <c r="F70" s="76"/>
      <c r="G70" s="76"/>
      <c r="H70" s="76"/>
      <c r="I70" s="76"/>
      <c r="J70" s="78"/>
      <c r="K70" s="53" t="s">
        <v>103</v>
      </c>
      <c r="L70" s="81"/>
      <c r="M70" s="76"/>
      <c r="N70" s="76"/>
      <c r="O70" s="76"/>
      <c r="P70" s="76"/>
      <c r="Q70" s="76"/>
      <c r="R70" s="76"/>
      <c r="S70" s="76"/>
      <c r="T70" s="57"/>
      <c r="U70" s="72" t="s">
        <v>80</v>
      </c>
      <c r="V70" s="72"/>
      <c r="W70" s="82"/>
      <c r="X70" s="82"/>
      <c r="Y70" s="82"/>
      <c r="Z70" s="82"/>
      <c r="AA70" s="82"/>
      <c r="AB70" s="82"/>
      <c r="AC70" s="83"/>
      <c r="AD70" s="75"/>
    </row>
    <row r="71" spans="1:30" x14ac:dyDescent="0.2">
      <c r="A71" s="76" t="s">
        <v>93</v>
      </c>
      <c r="B71" s="84"/>
      <c r="C71" s="76"/>
      <c r="D71" s="76"/>
      <c r="E71" s="76"/>
      <c r="F71" s="76"/>
      <c r="G71" s="76"/>
      <c r="H71" s="76"/>
      <c r="I71" s="76"/>
      <c r="J71" s="78"/>
      <c r="K71" s="98" t="s">
        <v>104</v>
      </c>
      <c r="L71" s="81"/>
      <c r="M71" s="76"/>
      <c r="N71" s="76"/>
      <c r="O71" s="76"/>
      <c r="P71" s="76"/>
      <c r="Q71" s="76"/>
      <c r="R71" s="76"/>
      <c r="S71" s="76"/>
      <c r="T71" s="57"/>
      <c r="U71" s="72" t="s">
        <v>81</v>
      </c>
      <c r="V71" s="72"/>
      <c r="W71" s="73"/>
      <c r="X71" s="73"/>
      <c r="Y71" s="73"/>
      <c r="Z71" s="73"/>
      <c r="AA71" s="73"/>
      <c r="AB71" s="73"/>
      <c r="AC71" s="74"/>
      <c r="AD71" s="75"/>
    </row>
    <row r="72" spans="1:30" x14ac:dyDescent="0.2">
      <c r="A72" s="76" t="s">
        <v>94</v>
      </c>
      <c r="B72" s="80"/>
      <c r="C72" s="76"/>
      <c r="D72" s="76"/>
      <c r="E72" s="76"/>
      <c r="F72" s="76"/>
      <c r="G72" s="76"/>
      <c r="H72" s="76"/>
      <c r="I72" s="76"/>
      <c r="J72" s="78"/>
      <c r="K72" s="53" t="s">
        <v>100</v>
      </c>
      <c r="L72" s="81"/>
      <c r="M72" s="76"/>
      <c r="N72" s="76"/>
      <c r="O72" s="76"/>
      <c r="P72" s="76"/>
      <c r="Q72" s="76"/>
      <c r="R72" s="76"/>
      <c r="S72" s="76"/>
      <c r="T72" s="57"/>
      <c r="U72" s="72" t="s">
        <v>82</v>
      </c>
      <c r="V72" s="72"/>
      <c r="W72" s="82"/>
      <c r="X72" s="82"/>
      <c r="Y72" s="82"/>
      <c r="Z72" s="82"/>
      <c r="AA72" s="82"/>
      <c r="AB72" s="82"/>
      <c r="AC72" s="83"/>
      <c r="AD72" s="75"/>
    </row>
    <row r="73" spans="1:30" x14ac:dyDescent="0.2">
      <c r="A73" s="76" t="s">
        <v>95</v>
      </c>
      <c r="B73" s="80"/>
      <c r="C73" s="76"/>
      <c r="D73" s="76"/>
      <c r="E73" s="76"/>
      <c r="F73" s="76"/>
      <c r="G73" s="76"/>
      <c r="H73" s="76"/>
      <c r="I73" s="76"/>
      <c r="J73" s="78"/>
      <c r="K73" s="98" t="s">
        <v>105</v>
      </c>
      <c r="L73" s="81"/>
      <c r="M73" s="76"/>
      <c r="N73" s="76"/>
      <c r="O73" s="76"/>
      <c r="P73" s="76"/>
      <c r="Q73" s="76"/>
      <c r="R73" s="76"/>
      <c r="S73" s="76"/>
      <c r="T73" s="57"/>
      <c r="U73" s="72" t="s">
        <v>83</v>
      </c>
      <c r="V73" s="72"/>
      <c r="W73" s="73"/>
      <c r="X73" s="73"/>
      <c r="Y73" s="73"/>
      <c r="Z73" s="73"/>
      <c r="AA73" s="73"/>
      <c r="AB73" s="73"/>
      <c r="AC73" s="74"/>
      <c r="AD73" s="75"/>
    </row>
    <row r="74" spans="1:30" x14ac:dyDescent="0.2">
      <c r="A74" s="76" t="s">
        <v>96</v>
      </c>
      <c r="B74" s="80"/>
      <c r="C74" s="76"/>
      <c r="D74" s="76"/>
      <c r="E74" s="76"/>
      <c r="F74" s="76"/>
      <c r="G74" s="76"/>
      <c r="H74" s="76"/>
      <c r="I74" s="76"/>
      <c r="J74" s="78"/>
      <c r="K74" s="53" t="s">
        <v>106</v>
      </c>
      <c r="L74" s="81"/>
      <c r="M74" s="76"/>
      <c r="N74" s="76"/>
      <c r="O74" s="76"/>
      <c r="P74" s="76"/>
      <c r="Q74" s="76"/>
      <c r="R74" s="76"/>
      <c r="S74" s="76"/>
      <c r="T74" s="57"/>
      <c r="U74" s="72" t="s">
        <v>84</v>
      </c>
      <c r="V74" s="72"/>
      <c r="W74" s="82"/>
      <c r="X74" s="82"/>
      <c r="Y74" s="82"/>
      <c r="Z74" s="82"/>
      <c r="AA74" s="82"/>
      <c r="AB74" s="82"/>
      <c r="AC74" s="83"/>
      <c r="AD74" s="75"/>
    </row>
    <row r="75" spans="1:30" x14ac:dyDescent="0.2">
      <c r="A75" s="76" t="s">
        <v>97</v>
      </c>
      <c r="B75" s="80"/>
      <c r="C75" s="76"/>
      <c r="D75" s="76"/>
      <c r="E75" s="76"/>
      <c r="F75" s="76"/>
      <c r="G75" s="76"/>
      <c r="H75" s="76"/>
      <c r="I75" s="76"/>
      <c r="J75" s="78"/>
      <c r="K75" s="98" t="s">
        <v>107</v>
      </c>
      <c r="L75" s="81"/>
      <c r="M75" s="76"/>
      <c r="N75" s="76"/>
      <c r="O75" s="76"/>
      <c r="P75" s="76"/>
      <c r="Q75" s="76"/>
      <c r="R75" s="76"/>
      <c r="S75" s="76"/>
      <c r="T75" s="57"/>
      <c r="U75" s="72" t="s">
        <v>85</v>
      </c>
      <c r="V75" s="72"/>
      <c r="W75" s="73"/>
      <c r="X75" s="73"/>
      <c r="Y75" s="73"/>
      <c r="Z75" s="73"/>
      <c r="AA75" s="73"/>
      <c r="AB75" s="73"/>
      <c r="AC75" s="74"/>
      <c r="AD75" s="75"/>
    </row>
    <row r="76" spans="1:30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57"/>
      <c r="U76" s="72" t="s">
        <v>86</v>
      </c>
      <c r="V76" s="72"/>
      <c r="W76" s="82"/>
      <c r="X76" s="82"/>
      <c r="Y76" s="82"/>
      <c r="Z76" s="82"/>
      <c r="AA76" s="82"/>
      <c r="AB76" s="82"/>
      <c r="AC76" s="83"/>
      <c r="AD76" s="75"/>
    </row>
    <row r="77" spans="1:30" x14ac:dyDescent="0.2">
      <c r="A77" s="120" t="s">
        <v>11</v>
      </c>
      <c r="B77" s="120"/>
      <c r="C77" s="120"/>
      <c r="D77" s="120"/>
      <c r="E77" s="120"/>
      <c r="F77" s="120"/>
      <c r="G77" s="120"/>
      <c r="H77" s="120"/>
      <c r="I77" s="120"/>
      <c r="J77" s="58"/>
      <c r="K77" s="120" t="s">
        <v>12</v>
      </c>
      <c r="L77" s="120"/>
      <c r="M77" s="120"/>
      <c r="N77" s="120"/>
      <c r="O77" s="120"/>
      <c r="P77" s="120"/>
      <c r="Q77" s="120"/>
      <c r="R77" s="120"/>
      <c r="S77" s="120"/>
      <c r="T77" s="57"/>
      <c r="U77" s="72" t="s">
        <v>87</v>
      </c>
      <c r="V77" s="85"/>
      <c r="W77" s="86"/>
      <c r="X77" s="73"/>
      <c r="Y77" s="73"/>
      <c r="Z77" s="73"/>
      <c r="AA77" s="73"/>
      <c r="AB77" s="73"/>
      <c r="AC77" s="74"/>
      <c r="AD77" s="75"/>
    </row>
    <row r="78" spans="1:30" ht="12.95" customHeight="1" x14ac:dyDescent="0.2">
      <c r="A78" s="96"/>
      <c r="B78" s="69" t="s">
        <v>168</v>
      </c>
      <c r="C78" s="70" t="s">
        <v>27</v>
      </c>
      <c r="D78" s="70" t="s">
        <v>19</v>
      </c>
      <c r="E78" s="70">
        <v>2</v>
      </c>
      <c r="F78" s="70">
        <v>0</v>
      </c>
      <c r="G78" s="70">
        <v>0</v>
      </c>
      <c r="H78" s="71">
        <f t="shared" ref="H78" si="13">E78+(F78+G78)/2</f>
        <v>2</v>
      </c>
      <c r="I78" s="70">
        <v>3</v>
      </c>
      <c r="J78" s="87"/>
      <c r="K78" s="70"/>
      <c r="L78" s="69"/>
      <c r="M78" s="70" t="s">
        <v>27</v>
      </c>
      <c r="N78" s="70" t="s">
        <v>21</v>
      </c>
      <c r="O78" s="70">
        <v>2</v>
      </c>
      <c r="P78" s="70">
        <v>0</v>
      </c>
      <c r="Q78" s="70">
        <v>0</v>
      </c>
      <c r="R78" s="71">
        <f t="shared" ref="R78" si="14">O78+(P78+Q78)/2</f>
        <v>2</v>
      </c>
      <c r="S78" s="70">
        <v>3</v>
      </c>
      <c r="T78" s="57"/>
      <c r="U78" s="72" t="s">
        <v>88</v>
      </c>
      <c r="V78" s="72"/>
      <c r="W78" s="86"/>
      <c r="X78" s="73"/>
      <c r="Y78" s="73"/>
      <c r="Z78" s="73"/>
      <c r="AA78" s="73"/>
      <c r="AB78" s="73"/>
      <c r="AC78" s="74"/>
      <c r="AD78" s="75"/>
    </row>
    <row r="79" spans="1:30" ht="12.95" customHeight="1" x14ac:dyDescent="0.2">
      <c r="A79" s="77" t="s">
        <v>159</v>
      </c>
      <c r="B79" s="81" t="s">
        <v>169</v>
      </c>
      <c r="C79" s="70" t="s">
        <v>27</v>
      </c>
      <c r="D79" s="70" t="s">
        <v>19</v>
      </c>
      <c r="E79" s="70">
        <f t="shared" ref="E79:I79" si="15">E78</f>
        <v>2</v>
      </c>
      <c r="F79" s="70">
        <f t="shared" si="15"/>
        <v>0</v>
      </c>
      <c r="G79" s="70">
        <f t="shared" si="15"/>
        <v>0</v>
      </c>
      <c r="H79" s="71">
        <f t="shared" si="15"/>
        <v>2</v>
      </c>
      <c r="I79" s="70">
        <f t="shared" si="15"/>
        <v>3</v>
      </c>
      <c r="J79" s="87"/>
      <c r="K79" s="81" t="s">
        <v>110</v>
      </c>
      <c r="L79" s="79"/>
      <c r="M79" s="88"/>
      <c r="N79" s="70"/>
      <c r="O79" s="70"/>
      <c r="P79" s="70"/>
      <c r="Q79" s="70"/>
      <c r="R79" s="71"/>
      <c r="S79" s="70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ht="12.95" customHeight="1" x14ac:dyDescent="0.2">
      <c r="A80" s="96" t="s">
        <v>160</v>
      </c>
      <c r="B80" s="79"/>
      <c r="C80" s="70"/>
      <c r="D80" s="70"/>
      <c r="E80" s="70"/>
      <c r="F80" s="70"/>
      <c r="G80" s="70"/>
      <c r="H80" s="71"/>
      <c r="I80" s="70"/>
      <c r="J80" s="87"/>
      <c r="K80" s="81" t="s">
        <v>111</v>
      </c>
      <c r="L80" s="80"/>
      <c r="M80" s="88"/>
      <c r="N80" s="70"/>
      <c r="O80" s="70"/>
      <c r="P80" s="70"/>
      <c r="Q80" s="70"/>
      <c r="R80" s="71"/>
      <c r="S80" s="70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ht="12.95" customHeight="1" x14ac:dyDescent="0.2">
      <c r="A81" s="77" t="s">
        <v>161</v>
      </c>
      <c r="B81" s="79"/>
      <c r="C81" s="70"/>
      <c r="D81" s="70"/>
      <c r="E81" s="70"/>
      <c r="F81" s="70"/>
      <c r="G81" s="70"/>
      <c r="H81" s="71"/>
      <c r="I81" s="70"/>
      <c r="J81" s="87"/>
      <c r="K81" s="81" t="s">
        <v>112</v>
      </c>
      <c r="L81" s="79"/>
      <c r="M81" s="88"/>
      <c r="N81" s="70"/>
      <c r="O81" s="70"/>
      <c r="P81" s="70"/>
      <c r="Q81" s="70"/>
      <c r="R81" s="71"/>
      <c r="S81" s="70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ht="12.95" customHeight="1" x14ac:dyDescent="0.2">
      <c r="A82" s="96" t="s">
        <v>162</v>
      </c>
      <c r="B82" s="79"/>
      <c r="C82" s="70"/>
      <c r="D82" s="70"/>
      <c r="E82" s="70"/>
      <c r="F82" s="70"/>
      <c r="G82" s="70"/>
      <c r="H82" s="71"/>
      <c r="I82" s="70"/>
      <c r="J82" s="87"/>
      <c r="K82" s="81" t="s">
        <v>113</v>
      </c>
      <c r="L82" s="79"/>
      <c r="M82" s="88"/>
      <c r="N82" s="70"/>
      <c r="O82" s="70"/>
      <c r="P82" s="70"/>
      <c r="Q82" s="70"/>
      <c r="R82" s="71"/>
      <c r="S82" s="70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ht="12.95" customHeight="1" x14ac:dyDescent="0.2">
      <c r="A83" s="77" t="s">
        <v>163</v>
      </c>
      <c r="B83" s="79"/>
      <c r="C83" s="70"/>
      <c r="D83" s="70"/>
      <c r="E83" s="70"/>
      <c r="F83" s="70"/>
      <c r="G83" s="70"/>
      <c r="H83" s="71"/>
      <c r="I83" s="70"/>
      <c r="J83" s="87"/>
      <c r="K83" s="81" t="s">
        <v>114</v>
      </c>
      <c r="L83" s="79"/>
      <c r="M83" s="88"/>
      <c r="N83" s="70"/>
      <c r="O83" s="70"/>
      <c r="P83" s="70"/>
      <c r="Q83" s="70"/>
      <c r="R83" s="71"/>
      <c r="S83" s="70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ht="12.95" customHeight="1" x14ac:dyDescent="0.2">
      <c r="A84" s="96" t="s">
        <v>164</v>
      </c>
      <c r="B84" s="79"/>
      <c r="C84" s="70"/>
      <c r="D84" s="70"/>
      <c r="E84" s="70"/>
      <c r="F84" s="70"/>
      <c r="G84" s="70"/>
      <c r="H84" s="71"/>
      <c r="I84" s="70"/>
      <c r="J84" s="87"/>
      <c r="K84" s="81" t="s">
        <v>115</v>
      </c>
      <c r="L84" s="79"/>
      <c r="M84" s="88"/>
      <c r="N84" s="70"/>
      <c r="O84" s="70"/>
      <c r="P84" s="70"/>
      <c r="Q84" s="70"/>
      <c r="R84" s="71"/>
      <c r="S84" s="70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2.95" customHeight="1" x14ac:dyDescent="0.2">
      <c r="A85" s="77" t="s">
        <v>165</v>
      </c>
      <c r="B85" s="79"/>
      <c r="C85" s="70"/>
      <c r="D85" s="70"/>
      <c r="E85" s="70"/>
      <c r="F85" s="70"/>
      <c r="G85" s="70"/>
      <c r="H85" s="71"/>
      <c r="I85" s="70"/>
      <c r="J85" s="87"/>
      <c r="K85" s="81" t="s">
        <v>116</v>
      </c>
      <c r="L85" s="79"/>
      <c r="M85" s="88"/>
      <c r="N85" s="70"/>
      <c r="O85" s="70"/>
      <c r="P85" s="70"/>
      <c r="Q85" s="70"/>
      <c r="R85" s="71"/>
      <c r="S85" s="70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2.95" customHeight="1" x14ac:dyDescent="0.2">
      <c r="A86" s="96" t="s">
        <v>166</v>
      </c>
      <c r="B86" s="79"/>
      <c r="C86" s="70"/>
      <c r="D86" s="70"/>
      <c r="E86" s="70"/>
      <c r="F86" s="70"/>
      <c r="G86" s="70"/>
      <c r="H86" s="71"/>
      <c r="I86" s="70"/>
      <c r="J86" s="87"/>
      <c r="K86" s="81" t="s">
        <v>117</v>
      </c>
      <c r="L86" s="79"/>
      <c r="M86" s="88"/>
      <c r="N86" s="70"/>
      <c r="O86" s="70"/>
      <c r="P86" s="70"/>
      <c r="Q86" s="70"/>
      <c r="R86" s="71"/>
      <c r="S86" s="70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2.95" customHeight="1" x14ac:dyDescent="0.2">
      <c r="A87" s="89" t="s">
        <v>167</v>
      </c>
      <c r="B87" s="90"/>
      <c r="C87" s="91"/>
      <c r="D87" s="91"/>
      <c r="E87" s="91"/>
      <c r="F87" s="91"/>
      <c r="G87" s="91"/>
      <c r="H87" s="92"/>
      <c r="I87" s="91"/>
      <c r="J87" s="93"/>
      <c r="K87" s="89"/>
      <c r="L87" s="94"/>
      <c r="M87" s="91"/>
      <c r="N87" s="91"/>
      <c r="O87" s="91"/>
      <c r="P87" s="91"/>
      <c r="Q87" s="91"/>
      <c r="R87" s="92"/>
      <c r="S87" s="91"/>
      <c r="T87" s="95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2.95" customHeight="1" x14ac:dyDescent="0.2">
      <c r="A88" s="120" t="s">
        <v>14</v>
      </c>
      <c r="B88" s="120"/>
      <c r="C88" s="120"/>
      <c r="D88" s="120"/>
      <c r="E88" s="120"/>
      <c r="F88" s="120"/>
      <c r="G88" s="120"/>
      <c r="H88" s="120"/>
      <c r="I88" s="120"/>
      <c r="J88" s="58"/>
      <c r="K88" s="120" t="s">
        <v>15</v>
      </c>
      <c r="L88" s="120"/>
      <c r="M88" s="120"/>
      <c r="N88" s="120"/>
      <c r="O88" s="120"/>
      <c r="P88" s="120"/>
      <c r="Q88" s="120"/>
      <c r="R88" s="120"/>
      <c r="S88" s="120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2.95" customHeight="1" x14ac:dyDescent="0.2">
      <c r="A89" s="59" t="s">
        <v>26</v>
      </c>
      <c r="B89" s="60" t="s">
        <v>23</v>
      </c>
      <c r="C89" s="59" t="s">
        <v>24</v>
      </c>
      <c r="D89" s="61" t="s">
        <v>20</v>
      </c>
      <c r="E89" s="59" t="s">
        <v>5</v>
      </c>
      <c r="F89" s="59" t="s">
        <v>6</v>
      </c>
      <c r="G89" s="59" t="s">
        <v>7</v>
      </c>
      <c r="H89" s="62" t="s">
        <v>8</v>
      </c>
      <c r="I89" s="59" t="s">
        <v>9</v>
      </c>
      <c r="J89" s="58"/>
      <c r="K89" s="59" t="s">
        <v>26</v>
      </c>
      <c r="L89" s="60" t="s">
        <v>23</v>
      </c>
      <c r="M89" s="59" t="s">
        <v>24</v>
      </c>
      <c r="N89" s="61" t="s">
        <v>20</v>
      </c>
      <c r="O89" s="59" t="s">
        <v>5</v>
      </c>
      <c r="P89" s="59" t="s">
        <v>6</v>
      </c>
      <c r="Q89" s="59" t="s">
        <v>7</v>
      </c>
      <c r="R89" s="62" t="s">
        <v>8</v>
      </c>
      <c r="S89" s="59" t="s">
        <v>9</v>
      </c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2.95" customHeight="1" x14ac:dyDescent="0.2">
      <c r="A90" s="96"/>
      <c r="B90" s="69"/>
      <c r="C90" s="70" t="s">
        <v>27</v>
      </c>
      <c r="D90" s="70" t="s">
        <v>21</v>
      </c>
      <c r="E90" s="70">
        <v>2</v>
      </c>
      <c r="F90" s="70">
        <v>0</v>
      </c>
      <c r="G90" s="70">
        <v>0</v>
      </c>
      <c r="H90" s="71">
        <f t="shared" ref="H90" si="16">E90+(F90+G90)/2</f>
        <v>2</v>
      </c>
      <c r="I90" s="70">
        <v>3</v>
      </c>
      <c r="J90" s="58"/>
      <c r="K90" s="96"/>
      <c r="L90" s="69"/>
      <c r="M90" s="70" t="s">
        <v>27</v>
      </c>
      <c r="N90" s="70" t="s">
        <v>21</v>
      </c>
      <c r="O90" s="70">
        <v>2</v>
      </c>
      <c r="P90" s="70">
        <v>0</v>
      </c>
      <c r="Q90" s="70">
        <v>0</v>
      </c>
      <c r="R90" s="71">
        <f t="shared" ref="R90" si="17">O90+(P90+Q90)/2</f>
        <v>2</v>
      </c>
      <c r="S90" s="70">
        <v>3</v>
      </c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2.95" customHeight="1" x14ac:dyDescent="0.2">
      <c r="A91" s="77" t="s">
        <v>118</v>
      </c>
      <c r="B91" s="80"/>
      <c r="C91" s="70"/>
      <c r="D91" s="70"/>
      <c r="E91" s="70"/>
      <c r="F91" s="70"/>
      <c r="G91" s="70"/>
      <c r="H91" s="71"/>
      <c r="I91" s="70"/>
      <c r="J91" s="58"/>
      <c r="K91" s="77" t="s">
        <v>127</v>
      </c>
      <c r="L91" s="80"/>
      <c r="M91" s="70"/>
      <c r="N91" s="70"/>
      <c r="O91" s="70"/>
      <c r="P91" s="70"/>
      <c r="Q91" s="70"/>
      <c r="R91" s="71"/>
      <c r="S91" s="70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2.95" customHeight="1" x14ac:dyDescent="0.2">
      <c r="A92" s="77" t="s">
        <v>119</v>
      </c>
      <c r="B92" s="80"/>
      <c r="C92" s="70"/>
      <c r="D92" s="70"/>
      <c r="E92" s="70"/>
      <c r="F92" s="70"/>
      <c r="G92" s="70"/>
      <c r="H92" s="71"/>
      <c r="I92" s="70"/>
      <c r="J92" s="58"/>
      <c r="K92" s="77" t="s">
        <v>128</v>
      </c>
      <c r="L92" s="80"/>
      <c r="M92" s="70"/>
      <c r="N92" s="70"/>
      <c r="O92" s="70"/>
      <c r="P92" s="70"/>
      <c r="Q92" s="70"/>
      <c r="R92" s="71"/>
      <c r="S92" s="70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2.95" customHeight="1" x14ac:dyDescent="0.2">
      <c r="A93" s="77" t="s">
        <v>120</v>
      </c>
      <c r="B93" s="80"/>
      <c r="C93" s="70"/>
      <c r="D93" s="70"/>
      <c r="E93" s="70"/>
      <c r="F93" s="70"/>
      <c r="G93" s="70"/>
      <c r="H93" s="71"/>
      <c r="I93" s="70"/>
      <c r="J93" s="58"/>
      <c r="K93" s="77" t="s">
        <v>129</v>
      </c>
      <c r="L93" s="97"/>
      <c r="M93" s="70"/>
      <c r="N93" s="70"/>
      <c r="O93" s="70"/>
      <c r="P93" s="70"/>
      <c r="Q93" s="70"/>
      <c r="R93" s="71"/>
      <c r="S93" s="70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ht="12.95" customHeight="1" x14ac:dyDescent="0.2">
      <c r="A94" s="77" t="s">
        <v>121</v>
      </c>
      <c r="B94" s="80"/>
      <c r="C94" s="70"/>
      <c r="D94" s="70"/>
      <c r="E94" s="70"/>
      <c r="F94" s="70"/>
      <c r="G94" s="70"/>
      <c r="H94" s="71"/>
      <c r="I94" s="70"/>
      <c r="J94" s="58"/>
      <c r="K94" s="77" t="s">
        <v>130</v>
      </c>
      <c r="L94" s="84"/>
      <c r="M94" s="70"/>
      <c r="N94" s="70"/>
      <c r="O94" s="70"/>
      <c r="P94" s="70"/>
      <c r="Q94" s="70"/>
      <c r="R94" s="71"/>
      <c r="S94" s="70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ht="12.95" customHeight="1" x14ac:dyDescent="0.2">
      <c r="A95" s="77" t="s">
        <v>122</v>
      </c>
      <c r="B95" s="80"/>
      <c r="C95" s="70"/>
      <c r="D95" s="70"/>
      <c r="E95" s="70"/>
      <c r="F95" s="70"/>
      <c r="G95" s="70"/>
      <c r="H95" s="71"/>
      <c r="I95" s="70"/>
      <c r="J95" s="87"/>
      <c r="K95" s="77" t="s">
        <v>131</v>
      </c>
      <c r="L95" s="80"/>
      <c r="M95" s="70"/>
      <c r="N95" s="70"/>
      <c r="O95" s="70"/>
      <c r="P95" s="70"/>
      <c r="Q95" s="70"/>
      <c r="R95" s="71"/>
      <c r="S95" s="70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2.95" customHeight="1" x14ac:dyDescent="0.2">
      <c r="A96" s="77" t="s">
        <v>123</v>
      </c>
      <c r="B96" s="69"/>
      <c r="C96" s="70"/>
      <c r="D96" s="70"/>
      <c r="E96" s="70"/>
      <c r="F96" s="70"/>
      <c r="G96" s="70"/>
      <c r="H96" s="71"/>
      <c r="I96" s="70"/>
      <c r="J96" s="87"/>
      <c r="K96" s="77" t="s">
        <v>132</v>
      </c>
      <c r="L96" s="69"/>
      <c r="M96" s="70"/>
      <c r="N96" s="70"/>
      <c r="O96" s="70"/>
      <c r="P96" s="70"/>
      <c r="Q96" s="70"/>
      <c r="R96" s="71"/>
      <c r="S96" s="70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2.95" customHeight="1" x14ac:dyDescent="0.2">
      <c r="A97" s="77" t="s">
        <v>124</v>
      </c>
      <c r="B97" s="80"/>
      <c r="C97" s="70"/>
      <c r="D97" s="70"/>
      <c r="E97" s="70"/>
      <c r="F97" s="70"/>
      <c r="G97" s="70"/>
      <c r="H97" s="71"/>
      <c r="I97" s="70"/>
      <c r="J97" s="87"/>
      <c r="K97" s="77" t="s">
        <v>133</v>
      </c>
      <c r="L97" s="80"/>
      <c r="M97" s="70"/>
      <c r="N97" s="70"/>
      <c r="O97" s="70"/>
      <c r="P97" s="70"/>
      <c r="Q97" s="70"/>
      <c r="R97" s="71"/>
      <c r="S97" s="70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12.95" customHeight="1" x14ac:dyDescent="0.2">
      <c r="A98" s="77" t="s">
        <v>125</v>
      </c>
      <c r="B98" s="80"/>
      <c r="C98" s="70"/>
      <c r="D98" s="70"/>
      <c r="E98" s="70"/>
      <c r="F98" s="70"/>
      <c r="G98" s="70"/>
      <c r="H98" s="71"/>
      <c r="I98" s="70"/>
      <c r="J98" s="87"/>
      <c r="K98" s="77" t="s">
        <v>134</v>
      </c>
      <c r="L98" s="80"/>
      <c r="M98" s="70"/>
      <c r="N98" s="70"/>
      <c r="O98" s="70"/>
      <c r="P98" s="70"/>
      <c r="Q98" s="70"/>
      <c r="R98" s="71"/>
      <c r="S98" s="70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ht="12.95" customHeight="1" x14ac:dyDescent="0.2">
      <c r="A99" s="77" t="s">
        <v>126</v>
      </c>
      <c r="B99" s="80"/>
      <c r="C99" s="70"/>
      <c r="D99" s="70"/>
      <c r="E99" s="70"/>
      <c r="F99" s="70"/>
      <c r="G99" s="70"/>
      <c r="H99" s="71"/>
      <c r="I99" s="70"/>
      <c r="J99" s="87"/>
      <c r="K99" s="77" t="s">
        <v>135</v>
      </c>
      <c r="L99" s="80"/>
      <c r="M99" s="70"/>
      <c r="N99" s="70"/>
      <c r="O99" s="70"/>
      <c r="P99" s="70"/>
      <c r="Q99" s="70"/>
      <c r="R99" s="71"/>
      <c r="S99" s="70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1" spans="1:30" x14ac:dyDescent="0.2">
      <c r="A101" s="120" t="s">
        <v>17</v>
      </c>
      <c r="B101" s="120"/>
      <c r="C101" s="120"/>
      <c r="D101" s="120"/>
      <c r="E101" s="120"/>
      <c r="F101" s="120"/>
      <c r="G101" s="120"/>
      <c r="H101" s="120"/>
      <c r="I101" s="120"/>
      <c r="J101" s="58"/>
      <c r="K101" s="120" t="s">
        <v>18</v>
      </c>
      <c r="L101" s="120"/>
      <c r="M101" s="120"/>
      <c r="N101" s="120"/>
      <c r="O101" s="120"/>
      <c r="P101" s="120"/>
      <c r="Q101" s="120"/>
      <c r="R101" s="120"/>
      <c r="S101" s="120"/>
    </row>
    <row r="102" spans="1:30" ht="24" x14ac:dyDescent="0.2">
      <c r="A102" s="59" t="s">
        <v>26</v>
      </c>
      <c r="B102" s="60" t="s">
        <v>23</v>
      </c>
      <c r="C102" s="59" t="s">
        <v>24</v>
      </c>
      <c r="D102" s="61" t="s">
        <v>20</v>
      </c>
      <c r="E102" s="59" t="s">
        <v>5</v>
      </c>
      <c r="F102" s="59" t="s">
        <v>6</v>
      </c>
      <c r="G102" s="59" t="s">
        <v>7</v>
      </c>
      <c r="H102" s="62" t="s">
        <v>8</v>
      </c>
      <c r="I102" s="59" t="s">
        <v>9</v>
      </c>
      <c r="J102" s="58"/>
      <c r="K102" s="59" t="s">
        <v>26</v>
      </c>
      <c r="L102" s="60" t="s">
        <v>23</v>
      </c>
      <c r="M102" s="59" t="s">
        <v>24</v>
      </c>
      <c r="N102" s="61" t="s">
        <v>20</v>
      </c>
      <c r="O102" s="59" t="s">
        <v>5</v>
      </c>
      <c r="P102" s="59" t="s">
        <v>6</v>
      </c>
      <c r="Q102" s="59" t="s">
        <v>7</v>
      </c>
      <c r="R102" s="62" t="s">
        <v>8</v>
      </c>
      <c r="S102" s="59" t="s">
        <v>9</v>
      </c>
    </row>
    <row r="103" spans="1:30" x14ac:dyDescent="0.2">
      <c r="A103" s="96"/>
      <c r="B103" s="69"/>
      <c r="C103" s="70" t="s">
        <v>27</v>
      </c>
      <c r="D103" s="70" t="s">
        <v>21</v>
      </c>
      <c r="E103" s="70">
        <v>2</v>
      </c>
      <c r="F103" s="70">
        <v>0</v>
      </c>
      <c r="G103" s="70">
        <v>0</v>
      </c>
      <c r="H103" s="71">
        <f t="shared" ref="H103" si="18">E103+(F103+G103)/2</f>
        <v>2</v>
      </c>
      <c r="I103" s="70">
        <v>3</v>
      </c>
      <c r="J103" s="58"/>
      <c r="K103" s="96"/>
      <c r="L103" s="69"/>
      <c r="M103" s="70" t="s">
        <v>27</v>
      </c>
      <c r="N103" s="70" t="s">
        <v>21</v>
      </c>
      <c r="O103" s="70">
        <v>2</v>
      </c>
      <c r="P103" s="70">
        <v>0</v>
      </c>
      <c r="Q103" s="70">
        <v>0</v>
      </c>
      <c r="R103" s="71">
        <f t="shared" ref="R103" si="19">O103+(P103+Q103)/2</f>
        <v>2</v>
      </c>
      <c r="S103" s="70">
        <v>3</v>
      </c>
    </row>
    <row r="104" spans="1:30" x14ac:dyDescent="0.2">
      <c r="A104" s="77" t="s">
        <v>136</v>
      </c>
      <c r="B104" s="80"/>
      <c r="C104" s="70"/>
      <c r="D104" s="70"/>
      <c r="E104" s="70"/>
      <c r="F104" s="70"/>
      <c r="G104" s="70"/>
      <c r="H104" s="71"/>
      <c r="I104" s="70"/>
      <c r="J104" s="58"/>
      <c r="K104" s="77" t="s">
        <v>145</v>
      </c>
      <c r="L104" s="80"/>
      <c r="M104" s="70"/>
      <c r="N104" s="70"/>
      <c r="O104" s="70"/>
      <c r="P104" s="70"/>
      <c r="Q104" s="70"/>
      <c r="R104" s="71"/>
      <c r="S104" s="70"/>
    </row>
    <row r="105" spans="1:30" x14ac:dyDescent="0.2">
      <c r="A105" s="77" t="s">
        <v>137</v>
      </c>
      <c r="B105" s="80"/>
      <c r="C105" s="70"/>
      <c r="D105" s="70"/>
      <c r="E105" s="70"/>
      <c r="F105" s="70"/>
      <c r="G105" s="70"/>
      <c r="H105" s="71"/>
      <c r="I105" s="70"/>
      <c r="J105" s="58"/>
      <c r="K105" s="77" t="s">
        <v>146</v>
      </c>
      <c r="L105" s="80"/>
      <c r="M105" s="70"/>
      <c r="N105" s="70"/>
      <c r="O105" s="70"/>
      <c r="P105" s="70"/>
      <c r="Q105" s="70"/>
      <c r="R105" s="71"/>
      <c r="S105" s="70"/>
    </row>
    <row r="106" spans="1:30" x14ac:dyDescent="0.2">
      <c r="A106" s="77" t="s">
        <v>138</v>
      </c>
      <c r="B106" s="80"/>
      <c r="C106" s="70"/>
      <c r="D106" s="70"/>
      <c r="E106" s="70"/>
      <c r="F106" s="70"/>
      <c r="G106" s="70"/>
      <c r="H106" s="71"/>
      <c r="I106" s="70"/>
      <c r="J106" s="58"/>
      <c r="K106" s="77" t="s">
        <v>147</v>
      </c>
      <c r="L106" s="97"/>
      <c r="M106" s="70"/>
      <c r="N106" s="70"/>
      <c r="O106" s="70"/>
      <c r="P106" s="70"/>
      <c r="Q106" s="70"/>
      <c r="R106" s="71"/>
      <c r="S106" s="70"/>
    </row>
    <row r="107" spans="1:30" x14ac:dyDescent="0.2">
      <c r="A107" s="77" t="s">
        <v>139</v>
      </c>
      <c r="B107" s="80"/>
      <c r="C107" s="70"/>
      <c r="D107" s="70"/>
      <c r="E107" s="70"/>
      <c r="F107" s="70"/>
      <c r="G107" s="70"/>
      <c r="H107" s="71"/>
      <c r="I107" s="70"/>
      <c r="J107" s="58"/>
      <c r="K107" s="77" t="s">
        <v>148</v>
      </c>
      <c r="L107" s="84"/>
      <c r="M107" s="70"/>
      <c r="N107" s="70"/>
      <c r="O107" s="70"/>
      <c r="P107" s="70"/>
      <c r="Q107" s="70"/>
      <c r="R107" s="71"/>
      <c r="S107" s="70"/>
    </row>
    <row r="108" spans="1:30" x14ac:dyDescent="0.2">
      <c r="A108" s="77" t="s">
        <v>140</v>
      </c>
      <c r="B108" s="80"/>
      <c r="C108" s="70"/>
      <c r="D108" s="70"/>
      <c r="E108" s="70"/>
      <c r="F108" s="70"/>
      <c r="G108" s="70"/>
      <c r="H108" s="71"/>
      <c r="I108" s="70"/>
      <c r="J108" s="87"/>
      <c r="K108" s="77" t="s">
        <v>149</v>
      </c>
      <c r="L108" s="80"/>
      <c r="M108" s="70"/>
      <c r="N108" s="70"/>
      <c r="O108" s="70"/>
      <c r="P108" s="70"/>
      <c r="Q108" s="70"/>
      <c r="R108" s="71"/>
      <c r="S108" s="70"/>
    </row>
    <row r="109" spans="1:30" x14ac:dyDescent="0.2">
      <c r="A109" s="77" t="s">
        <v>141</v>
      </c>
      <c r="B109" s="69"/>
      <c r="C109" s="70"/>
      <c r="D109" s="70"/>
      <c r="E109" s="70"/>
      <c r="F109" s="70"/>
      <c r="G109" s="70"/>
      <c r="H109" s="71"/>
      <c r="I109" s="70"/>
      <c r="J109" s="87"/>
      <c r="K109" s="77" t="s">
        <v>150</v>
      </c>
      <c r="L109" s="69"/>
      <c r="M109" s="70"/>
      <c r="N109" s="70"/>
      <c r="O109" s="70"/>
      <c r="P109" s="70"/>
      <c r="Q109" s="70"/>
      <c r="R109" s="71"/>
      <c r="S109" s="70"/>
    </row>
    <row r="110" spans="1:30" x14ac:dyDescent="0.2">
      <c r="A110" s="77" t="s">
        <v>142</v>
      </c>
      <c r="B110" s="80"/>
      <c r="C110" s="70"/>
      <c r="D110" s="70"/>
      <c r="E110" s="70"/>
      <c r="F110" s="70"/>
      <c r="G110" s="70"/>
      <c r="H110" s="71"/>
      <c r="I110" s="70"/>
      <c r="J110" s="87"/>
      <c r="K110" s="77" t="s">
        <v>151</v>
      </c>
      <c r="L110" s="80"/>
      <c r="M110" s="70"/>
      <c r="N110" s="70"/>
      <c r="O110" s="70"/>
      <c r="P110" s="70"/>
      <c r="Q110" s="70"/>
      <c r="R110" s="71"/>
      <c r="S110" s="70"/>
    </row>
    <row r="111" spans="1:30" x14ac:dyDescent="0.2">
      <c r="A111" s="77" t="s">
        <v>143</v>
      </c>
      <c r="B111" s="80"/>
      <c r="C111" s="70"/>
      <c r="D111" s="70"/>
      <c r="E111" s="70"/>
      <c r="F111" s="70"/>
      <c r="G111" s="70"/>
      <c r="H111" s="71"/>
      <c r="I111" s="70"/>
      <c r="J111" s="87"/>
      <c r="K111" s="77" t="s">
        <v>152</v>
      </c>
      <c r="L111" s="80"/>
      <c r="M111" s="70"/>
      <c r="N111" s="70"/>
      <c r="O111" s="70"/>
      <c r="P111" s="70"/>
      <c r="Q111" s="70"/>
      <c r="R111" s="71"/>
      <c r="S111" s="70"/>
    </row>
    <row r="112" spans="1:30" x14ac:dyDescent="0.2">
      <c r="A112" s="77" t="s">
        <v>144</v>
      </c>
      <c r="B112" s="80"/>
      <c r="C112" s="70"/>
      <c r="D112" s="70"/>
      <c r="E112" s="70"/>
      <c r="F112" s="70"/>
      <c r="G112" s="70"/>
      <c r="H112" s="71"/>
      <c r="I112" s="70"/>
      <c r="J112" s="87"/>
      <c r="K112" s="77" t="s">
        <v>153</v>
      </c>
      <c r="L112" s="80"/>
      <c r="M112" s="70"/>
      <c r="N112" s="70"/>
      <c r="O112" s="70"/>
      <c r="P112" s="70"/>
      <c r="Q112" s="70"/>
      <c r="R112" s="71"/>
      <c r="S112" s="70"/>
    </row>
  </sheetData>
  <mergeCells count="37">
    <mergeCell ref="A77:I77"/>
    <mergeCell ref="K77:S77"/>
    <mergeCell ref="A88:I88"/>
    <mergeCell ref="K88:S88"/>
    <mergeCell ref="A101:I101"/>
    <mergeCell ref="K101:S101"/>
    <mergeCell ref="A63:S63"/>
    <mergeCell ref="U63:AD63"/>
    <mergeCell ref="A64:I64"/>
    <mergeCell ref="K64:S64"/>
    <mergeCell ref="U64:AD64"/>
    <mergeCell ref="C46:D46"/>
    <mergeCell ref="A50:S50"/>
    <mergeCell ref="A51:I51"/>
    <mergeCell ref="K51:S51"/>
    <mergeCell ref="C56:D56"/>
    <mergeCell ref="A39:I39"/>
    <mergeCell ref="K39:S39"/>
    <mergeCell ref="A6:B6"/>
    <mergeCell ref="D6:J6"/>
    <mergeCell ref="L6:Q6"/>
    <mergeCell ref="R6:S6"/>
    <mergeCell ref="A7:S7"/>
    <mergeCell ref="A8:I8"/>
    <mergeCell ref="K8:S8"/>
    <mergeCell ref="A23:S23"/>
    <mergeCell ref="A24:I24"/>
    <mergeCell ref="K24:S24"/>
    <mergeCell ref="C34:D34"/>
    <mergeCell ref="A38:S38"/>
    <mergeCell ref="A1:S1"/>
    <mergeCell ref="A2:S2"/>
    <mergeCell ref="A3:S3"/>
    <mergeCell ref="A5:D5"/>
    <mergeCell ref="E5:F5"/>
    <mergeCell ref="G5:H5"/>
    <mergeCell ref="J5:S5"/>
  </mergeCells>
  <dataValidations count="8">
    <dataValidation type="list" allowBlank="1" showInputMessage="1" showErrorMessage="1" sqref="N10:N18 D41:D45 N41:N45 D26:D33 N26:N28 N30:N32 D53:D55 N53:N55" xr:uid="{00000000-0002-0000-0000-000000000000}">
      <formula1>$V$10:$V$13</formula1>
    </dataValidation>
    <dataValidation type="list" allowBlank="1" showInputMessage="1" showErrorMessage="1" sqref="M10:M18 C41:C45 M41:M45 C26:C33 M26:M28 M30:M32 C53:C55 M53:M55" xr:uid="{00000000-0002-0000-0000-000001000000}">
      <formula1>$U$10:$U$14</formula1>
    </dataValidation>
    <dataValidation type="list" allowBlank="1" showInputMessage="1" showErrorMessage="1" sqref="D10:D18 N33 N29" xr:uid="{00000000-0002-0000-0000-000002000000}">
      <formula1>$V$9:$V$13</formula1>
    </dataValidation>
    <dataValidation type="list" allowBlank="1" showInputMessage="1" showErrorMessage="1" sqref="C10:C18 M33 M29" xr:uid="{00000000-0002-0000-0000-000003000000}">
      <formula1>$U$10:$U$15</formula1>
    </dataValidation>
    <dataValidation allowBlank="1" showErrorMessage="1" sqref="W66:X78" xr:uid="{00000000-0002-0000-0000-000004000000}"/>
    <dataValidation type="list" allowBlank="1" showInputMessage="1" showErrorMessage="1" sqref="M66 C103:C112 M90:M99 C90:C99 M103:M112 M78:M87 C80:C87" xr:uid="{00000000-0002-0000-0000-000005000000}">
      <formula1>$U$12:$U$16</formula1>
    </dataValidation>
    <dataValidation type="list" allowBlank="1" showInputMessage="1" showErrorMessage="1" sqref="D66:D68 N66 N90:N99 D90:D99 D103:D112 N78:N87 N103:N112 D78:D87" xr:uid="{00000000-0002-0000-0000-000006000000}">
      <formula1>$V$11</formula1>
    </dataValidation>
    <dataValidation type="list" allowBlank="1" showInputMessage="1" showErrorMessage="1" sqref="C66:C68 C78:C79" xr:uid="{00000000-0002-0000-0000-000007000000}">
      <formula1>$U$11</formula1>
    </dataValidation>
  </dataValidations>
  <pageMargins left="0.39370078740157483" right="0.23622047244094491" top="0.35433070866141736" bottom="0.15748031496062992" header="0.11811023622047245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HEMŞİRELİK LİSANS</vt:lpstr>
      <vt:lpstr>'HEMŞİRELİK LİSANS'!Yazdırma_Alanı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Windows Kullanıcısı</cp:lastModifiedBy>
  <cp:lastPrinted>2021-08-13T06:43:51Z</cp:lastPrinted>
  <dcterms:created xsi:type="dcterms:W3CDTF">2021-06-05T06:56:15Z</dcterms:created>
  <dcterms:modified xsi:type="dcterms:W3CDTF">2021-08-25T08:39:00Z</dcterms:modified>
</cp:coreProperties>
</file>