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İTE\Downloads\"/>
    </mc:Choice>
  </mc:AlternateContent>
  <bookViews>
    <workbookView xWindow="0" yWindow="0" windowWidth="17250" windowHeight="5655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Önlisans!$A$1:$U$40</definedName>
  </definedNames>
  <calcPr calcId="162913"/>
</workbook>
</file>

<file path=xl/calcChain.xml><?xml version="1.0" encoding="utf-8"?>
<calcChain xmlns="http://schemas.openxmlformats.org/spreadsheetml/2006/main">
  <c r="I81" i="2" l="1"/>
  <c r="I80" i="2"/>
  <c r="I79" i="2"/>
  <c r="I78" i="2"/>
  <c r="I77" i="2"/>
  <c r="I76" i="2"/>
  <c r="I75" i="2"/>
  <c r="I74" i="2"/>
  <c r="I73" i="2"/>
  <c r="I72" i="2"/>
  <c r="T67" i="2" l="1"/>
  <c r="I67" i="2"/>
  <c r="T66" i="2"/>
  <c r="I66" i="2"/>
  <c r="T65" i="2"/>
  <c r="I65" i="2"/>
  <c r="T64" i="2"/>
  <c r="I64" i="2"/>
  <c r="T63" i="2"/>
  <c r="I63" i="2"/>
  <c r="T62" i="2"/>
  <c r="I62" i="2"/>
  <c r="T61" i="2"/>
  <c r="I61" i="2"/>
  <c r="T60" i="2"/>
  <c r="I60" i="2"/>
  <c r="T59" i="2"/>
  <c r="I59" i="2"/>
  <c r="T58" i="2"/>
  <c r="I58" i="2"/>
  <c r="T56" i="2"/>
  <c r="I56" i="2"/>
  <c r="T55" i="2"/>
  <c r="I55" i="2"/>
  <c r="T54" i="2"/>
  <c r="I54" i="2"/>
  <c r="T53" i="2"/>
  <c r="I53" i="2"/>
  <c r="T52" i="2"/>
  <c r="I52" i="2"/>
  <c r="T51" i="2"/>
  <c r="I51" i="2"/>
  <c r="T50" i="2"/>
  <c r="I50" i="2"/>
  <c r="T49" i="2"/>
  <c r="I49" i="2"/>
  <c r="T48" i="2"/>
  <c r="I48" i="2"/>
  <c r="T47" i="2"/>
  <c r="I47" i="2"/>
  <c r="T72" i="2"/>
  <c r="T73" i="2"/>
  <c r="T74" i="2"/>
  <c r="T75" i="2"/>
  <c r="T76" i="2"/>
  <c r="T77" i="2"/>
  <c r="T78" i="2"/>
  <c r="T79" i="2"/>
  <c r="T80" i="2"/>
  <c r="T81" i="2"/>
  <c r="I30" i="2" l="1"/>
  <c r="T30" i="2"/>
  <c r="T20" i="2" l="1"/>
  <c r="I20" i="2"/>
  <c r="T19" i="2"/>
  <c r="T18" i="2"/>
  <c r="I19" i="2"/>
  <c r="I18" i="2"/>
  <c r="F22" i="2"/>
  <c r="U40" i="2" l="1"/>
  <c r="S40" i="2"/>
  <c r="R40" i="2"/>
  <c r="Q40" i="2"/>
  <c r="U39" i="2"/>
  <c r="S39" i="2"/>
  <c r="R39" i="2"/>
  <c r="Q39" i="2"/>
  <c r="U38" i="2"/>
  <c r="T38" i="2"/>
  <c r="S38" i="2"/>
  <c r="R38" i="2"/>
  <c r="Q38" i="2"/>
  <c r="U37" i="2"/>
  <c r="S37" i="2"/>
  <c r="R37" i="2"/>
  <c r="Q37" i="2"/>
  <c r="J37" i="2"/>
  <c r="G37" i="2"/>
  <c r="H37" i="2"/>
  <c r="F37" i="2"/>
  <c r="U25" i="2"/>
  <c r="S25" i="2"/>
  <c r="R25" i="2"/>
  <c r="Q25" i="2"/>
  <c r="U24" i="2"/>
  <c r="S24" i="2"/>
  <c r="R24" i="2"/>
  <c r="Q24" i="2"/>
  <c r="U23" i="2"/>
  <c r="T23" i="2"/>
  <c r="S23" i="2"/>
  <c r="R23" i="2"/>
  <c r="Q23" i="2"/>
  <c r="U22" i="2"/>
  <c r="S22" i="2"/>
  <c r="R22" i="2"/>
  <c r="Q22" i="2"/>
  <c r="J22" i="2"/>
  <c r="H22" i="2"/>
  <c r="G22" i="2"/>
  <c r="F23" i="2"/>
  <c r="J6" i="2" l="1"/>
  <c r="T37" i="2"/>
  <c r="T22" i="2"/>
  <c r="J40" i="2"/>
  <c r="H40" i="2"/>
  <c r="G40" i="2"/>
  <c r="F40" i="2"/>
  <c r="J39" i="2"/>
  <c r="H39" i="2"/>
  <c r="G39" i="2"/>
  <c r="F39" i="2"/>
  <c r="J38" i="2"/>
  <c r="I38" i="2"/>
  <c r="H38" i="2"/>
  <c r="G38" i="2"/>
  <c r="F38" i="2"/>
  <c r="I25" i="2"/>
  <c r="H25" i="2"/>
  <c r="G25" i="2"/>
  <c r="H24" i="2"/>
  <c r="G24" i="2"/>
  <c r="F24" i="2"/>
  <c r="F25" i="2"/>
  <c r="H23" i="2"/>
  <c r="G23" i="2"/>
  <c r="I23" i="2"/>
  <c r="J25" i="2"/>
  <c r="J24" i="2"/>
  <c r="J23" i="2"/>
  <c r="T21" i="2"/>
  <c r="T25" i="2" s="1"/>
  <c r="I21" i="2"/>
  <c r="D7" i="2" l="1"/>
  <c r="T7" i="2"/>
  <c r="L7" i="2"/>
  <c r="I16" i="2"/>
  <c r="I29" i="2" l="1"/>
  <c r="I31" i="2"/>
  <c r="I32" i="2"/>
  <c r="I33" i="2"/>
  <c r="I34" i="2"/>
  <c r="I35" i="2"/>
  <c r="I39" i="2" s="1"/>
  <c r="I36" i="2"/>
  <c r="T29" i="2"/>
  <c r="T12" i="2"/>
  <c r="T11" i="2"/>
  <c r="T13" i="2"/>
  <c r="I12" i="2"/>
  <c r="I11" i="2"/>
  <c r="I13" i="2"/>
  <c r="I40" i="2" l="1"/>
  <c r="T36" i="2"/>
  <c r="T40" i="2" s="1"/>
  <c r="T35" i="2"/>
  <c r="T34" i="2"/>
  <c r="T33" i="2"/>
  <c r="T32" i="2"/>
  <c r="T31" i="2"/>
  <c r="T24" i="2"/>
  <c r="I24" i="2"/>
  <c r="T17" i="2"/>
  <c r="I17" i="2"/>
  <c r="T16" i="2"/>
  <c r="T15" i="2"/>
  <c r="I15" i="2"/>
  <c r="T14" i="2"/>
  <c r="I14" i="2"/>
  <c r="T39" i="2" l="1"/>
  <c r="I37" i="2"/>
  <c r="I22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rgb="FF000000"/>
            <rFont val="Tahoma"/>
            <family val="2"/>
            <charset val="162"/>
          </rPr>
          <t>RYRD: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  <charset val="162"/>
          </rPr>
          <t>RYRD: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Seçmeli Ders AKTS toplamının toplam AKTS'ye oranı </t>
        </r>
        <r>
          <rPr>
            <b/>
            <sz val="9"/>
            <color rgb="FF000000"/>
            <rFont val="Tahoma"/>
            <family val="2"/>
            <charset val="162"/>
          </rPr>
          <t>%20-40</t>
        </r>
        <r>
          <rPr>
            <sz val="9"/>
            <color rgb="FF000000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<sst xmlns="http://schemas.openxmlformats.org/spreadsheetml/2006/main" count="508" uniqueCount="236">
  <si>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</si>
  <si>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</si>
  <si>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</si>
  <si>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</si>
  <si>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</si>
  <si>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</si>
  <si>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</si>
  <si>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</si>
  <si>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</si>
  <si>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</si>
  <si>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</si>
  <si>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</si>
  <si>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</si>
  <si>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</si>
  <si>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</si>
  <si>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</si>
  <si>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</si>
  <si>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</si>
  <si>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</si>
  <si>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</si>
  <si>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</si>
  <si>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</si>
  <si>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</si>
  <si>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</si>
  <si>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</si>
  <si>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</si>
  <si>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</si>
  <si>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</si>
  <si>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</si>
  <si>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</si>
  <si>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</si>
  <si>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</si>
  <si>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</si>
  <si>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</si>
  <si>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</si>
  <si>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Üniversite Seçmeli Ders 1</t>
  </si>
  <si>
    <t>Üniversite Seçmeli Ders 2</t>
  </si>
  <si>
    <t xml:space="preserve">SEÇMELİ DERSLER </t>
  </si>
  <si>
    <t xml:space="preserve">ÜNİVERSİTE 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</si>
  <si>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</si>
  <si>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</si>
  <si>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</si>
  <si>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</si>
  <si>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</si>
  <si>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</si>
  <si>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</si>
  <si>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</si>
  <si>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</si>
  <si>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</si>
  <si>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</si>
  <si>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</si>
  <si>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</si>
  <si>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University Elective 1</t>
  </si>
  <si>
    <t>University Elective 2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</si>
  <si>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</si>
  <si>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</si>
  <si>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</si>
  <si>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</si>
  <si>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</si>
  <si>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</si>
  <si>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</si>
  <si>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</si>
  <si>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</si>
  <si>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</si>
  <si>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</si>
  <si>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</si>
  <si>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</si>
  <si>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</si>
  <si>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</si>
  <si>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</si>
  <si>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</si>
  <si>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</si>
  <si>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</si>
  <si>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</si>
  <si>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</si>
  <si>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</si>
  <si>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</si>
  <si>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</si>
  <si>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</si>
  <si>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</si>
  <si>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</si>
  <si>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Güz veya Bahar</t>
  </si>
  <si>
    <t>MESLEK YÜKSEKOKULU SEÇMELİ DERSLERİ</t>
  </si>
  <si>
    <t>Staj I</t>
  </si>
  <si>
    <t>Internship I</t>
  </si>
  <si>
    <t>Staj II</t>
  </si>
  <si>
    <t>Internship II</t>
  </si>
  <si>
    <t>Social Responsibility Projects</t>
  </si>
  <si>
    <t xml:space="preserve">Girişimcilik </t>
  </si>
  <si>
    <t>Entrepreneurship</t>
  </si>
  <si>
    <t>İş Sağlığı ve Güvenliği</t>
  </si>
  <si>
    <t>Occupational Health and Safety</t>
  </si>
  <si>
    <t>Meslek Etiği</t>
  </si>
  <si>
    <t>Professional Ethics</t>
  </si>
  <si>
    <t>Araştırma Yöntem ve Teknikleri</t>
  </si>
  <si>
    <t>Research Methods and Techniques</t>
  </si>
  <si>
    <t>Contact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</si>
  <si>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</si>
  <si>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</si>
  <si>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</si>
  <si>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</si>
  <si>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</si>
  <si>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</si>
  <si>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</si>
  <si>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</si>
  <si>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</si>
  <si>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PRG010</t>
  </si>
  <si>
    <t xml:space="preserve">Güz </t>
  </si>
  <si>
    <t>HOR153</t>
  </si>
  <si>
    <t>HOR156</t>
  </si>
  <si>
    <t>HOR158</t>
  </si>
  <si>
    <t>HOR251</t>
  </si>
  <si>
    <t>HOR253</t>
  </si>
  <si>
    <t>HOR257</t>
  </si>
  <si>
    <t>HOR252</t>
  </si>
  <si>
    <t>HOR254</t>
  </si>
  <si>
    <t>HOR256</t>
  </si>
  <si>
    <t>HOR258</t>
  </si>
  <si>
    <t>Halkla İlişkiler</t>
  </si>
  <si>
    <t>Temel İlkyardım</t>
  </si>
  <si>
    <t>Yönetim Organizasyon</t>
  </si>
  <si>
    <t>Teknoloji ve İnovasyon Yönetimi</t>
  </si>
  <si>
    <t>İş Ortamında Protokol ve Davranış Kuralları</t>
  </si>
  <si>
    <t>HOR160</t>
  </si>
  <si>
    <t>Basic First Aid</t>
  </si>
  <si>
    <t>Afetlerde Bilişim ve İletişim Teknolojilerinin Kullanımı</t>
  </si>
  <si>
    <t>Çevre Kirliliği</t>
  </si>
  <si>
    <t>E-Ticaret</t>
  </si>
  <si>
    <t>Yenilenebilir Enerji Kaynakları</t>
  </si>
  <si>
    <t>İnsan Hakları</t>
  </si>
  <si>
    <t>Spor Eğitimi</t>
  </si>
  <si>
    <t>Halk Sağlığı</t>
  </si>
  <si>
    <t>Public Relations</t>
  </si>
  <si>
    <t>Sosyal Sorumluluk Projeleri</t>
  </si>
  <si>
    <t>Management Organization</t>
  </si>
  <si>
    <t>Use of Information and Communication Technologies in Disasters</t>
  </si>
  <si>
    <t>Technology and Innovation Management</t>
  </si>
  <si>
    <t>Protocol and Code of Conduct at Work</t>
  </si>
  <si>
    <t>Human Rights</t>
  </si>
  <si>
    <t>Sports Education</t>
  </si>
  <si>
    <t>Public Health</t>
  </si>
  <si>
    <t>Environmental Pollution</t>
  </si>
  <si>
    <t>E-Commerce</t>
  </si>
  <si>
    <t>Renewable Energy Sources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</si>
  <si>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</si>
  <si>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</si>
  <si>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</si>
  <si>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</si>
  <si>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</si>
  <si>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</si>
  <si>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</si>
  <si>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</si>
  <si>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</si>
  <si>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</si>
  <si>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HOG110</t>
  </si>
  <si>
    <t>Bilgi İletişim Teknolojileri</t>
  </si>
  <si>
    <t>Information Communication Technologies</t>
  </si>
  <si>
    <t>HOG112</t>
  </si>
  <si>
    <t>Uyuşturucu Madde Bilgileri</t>
  </si>
  <si>
    <t>Drug Information</t>
  </si>
  <si>
    <t>Temel İlk Yardım</t>
  </si>
  <si>
    <t>Fire Safety and Natural Disaster Response Style</t>
  </si>
  <si>
    <t>Yangın Güvenliği ve Tabii Felaketlerde Müdahale Tarzı</t>
  </si>
  <si>
    <t>Kalabalık Yönetimi</t>
  </si>
  <si>
    <t>Crowd Management</t>
  </si>
  <si>
    <t>Genel Kollukla İlişkiler</t>
  </si>
  <si>
    <t>General Law Enforcement Relations</t>
  </si>
  <si>
    <t>Yakın Savunma II</t>
  </si>
  <si>
    <t>Güvenlik Sistemleri ve Cihazları</t>
  </si>
  <si>
    <t>Security Systems and Devices</t>
  </si>
  <si>
    <t>Silah Atış Bilgisi</t>
  </si>
  <si>
    <t>Gun Shooting Information</t>
  </si>
  <si>
    <t>Hukuka Giriş</t>
  </si>
  <si>
    <t>Introduction to Law</t>
  </si>
  <si>
    <t>Özel Güvenlik Hukuku ve Kişi Hakları</t>
  </si>
  <si>
    <t>Private Security Law and Personal Rights</t>
  </si>
  <si>
    <t>Beden Eğitimi ve Fiziksel Gelişim I</t>
  </si>
  <si>
    <t>Physical Education and Physical Development I</t>
  </si>
  <si>
    <t>Güvenlik Tedbirleri</t>
  </si>
  <si>
    <t>Security Precautions</t>
  </si>
  <si>
    <t>Etkili İletişim</t>
  </si>
  <si>
    <t>Effective Communication</t>
  </si>
  <si>
    <t>HOG201</t>
  </si>
  <si>
    <t>Güvenlikte Risk Analizi</t>
  </si>
  <si>
    <t>Risk Analysis in Security</t>
  </si>
  <si>
    <t>HOG203</t>
  </si>
  <si>
    <t>Kişi Koruma</t>
  </si>
  <si>
    <t>Person Protection</t>
  </si>
  <si>
    <t>HOG205</t>
  </si>
  <si>
    <t>Yakın Savunma I</t>
  </si>
  <si>
    <t>Close Defense I</t>
  </si>
  <si>
    <t>Close Defense II</t>
  </si>
  <si>
    <t>HOG207</t>
  </si>
  <si>
    <t>Ceza Hukuku ve CMK</t>
  </si>
  <si>
    <t>Criminal Law and CMK</t>
  </si>
  <si>
    <t>HOG209</t>
  </si>
  <si>
    <t>Beden Eğitimi ve Fiziksel Gelişim II</t>
  </si>
  <si>
    <t>Physical Education and Physical Development II</t>
  </si>
  <si>
    <t>ISL324</t>
  </si>
  <si>
    <t>HUK109</t>
  </si>
  <si>
    <t>IHT103</t>
  </si>
  <si>
    <t>ICE318</t>
  </si>
  <si>
    <t>Seçmeli Ders 1</t>
  </si>
  <si>
    <t>Elective 1</t>
  </si>
  <si>
    <t>Seçmeli Ders 2</t>
  </si>
  <si>
    <t>Elective 2</t>
  </si>
  <si>
    <t>Seçmeli Ders 3</t>
  </si>
  <si>
    <t>Elective 3</t>
  </si>
  <si>
    <t>Seçmeli Ders 4</t>
  </si>
  <si>
    <t>Elective 4</t>
  </si>
  <si>
    <t>Seçmeli Ders 5</t>
  </si>
  <si>
    <t>Elective 5</t>
  </si>
  <si>
    <t>Seçmeli Ders 6</t>
  </si>
  <si>
    <t>Elective 6</t>
  </si>
  <si>
    <t>İletişime Giriş</t>
  </si>
  <si>
    <t>ILT101</t>
  </si>
  <si>
    <t>ISG101</t>
  </si>
  <si>
    <t>TIP151</t>
  </si>
  <si>
    <t>TIP162</t>
  </si>
  <si>
    <t>Patlayıcı Madde Bilgileri</t>
  </si>
  <si>
    <t>Explosives Information</t>
  </si>
  <si>
    <t>ÖZEL GÜVENLİK VE MÜLKİYET KORUMA BÖLÜMÜ ÖNLİSANS PROGRAMI ÖĞRETİM PLANI</t>
  </si>
  <si>
    <t>HOG202</t>
  </si>
  <si>
    <t>HOG204</t>
  </si>
  <si>
    <t>HOG206</t>
  </si>
  <si>
    <t>HOG208</t>
  </si>
  <si>
    <t>HOG210</t>
  </si>
  <si>
    <t>HOG212</t>
  </si>
  <si>
    <t>HOG102</t>
  </si>
  <si>
    <t>HOG104</t>
  </si>
  <si>
    <t>HOG106</t>
  </si>
  <si>
    <t>HOG108</t>
  </si>
  <si>
    <t>HOG101</t>
  </si>
  <si>
    <t>HOG103</t>
  </si>
  <si>
    <t>HOG105</t>
  </si>
  <si>
    <t>HOG107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</si>
</sst>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4"/>
    <xf numFmtId="0" fontId="16" fillId="0" borderId="4"/>
    <xf numFmtId="0" fontId="16" fillId="0" borderId="4"/>
  </cellStyleXfs>
  <cellXfs count="120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vertical="center"/>
      <protection locked="0"/>
    </xf>
    <xf numFmtId="0" fontId="6" fillId="0" borderId="17" xfId="0" applyFont="1" applyBorder="1" applyProtection="1">
      <protection locked="0"/>
    </xf>
    <xf numFmtId="0" fontId="2" fillId="0" borderId="5" xfId="1" applyFont="1" applyFill="1" applyBorder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4" borderId="5" xfId="2" applyFont="1" applyFill="1" applyBorder="1" applyAlignment="1" applyProtection="1">
      <alignment vertical="center"/>
      <protection locked="0"/>
    </xf>
    <xf numFmtId="0" fontId="2" fillId="4" borderId="5" xfId="2" applyFont="1" applyFill="1" applyBorder="1" applyAlignment="1" applyProtection="1">
      <alignment horizontal="center" vertical="center"/>
      <protection locked="0"/>
    </xf>
    <xf numFmtId="0" fontId="2" fillId="4" borderId="5" xfId="3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7" borderId="5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8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68"/>
  <sheetViews>
    <sheetView tabSelected="1" zoomScale="85" zoomScaleNormal="85" workbookViewId="0">
      <selection activeCell="A37" sqref="A37:XFD43"/>
    </sheetView>
  </sheetViews>
  <sheetFormatPr defaultColWidth="12.75" defaultRowHeight="16.149999999999999" customHeight="1" x14ac:dyDescent="0.2"/>
  <cols>
    <col min="1" max="1" width="6.75" style="2" customWidth="1"/>
    <col min="2" max="2" width="27.75" style="2" customWidth="1"/>
    <col min="3" max="3" width="27.75" style="2" hidden="1" customWidth="1"/>
    <col min="4" max="4" width="4.25" style="2" customWidth="1"/>
    <col min="5" max="5" width="5.75" style="2" customWidth="1"/>
    <col min="6" max="6" width="3.25" style="2" customWidth="1"/>
    <col min="7" max="7" width="3.75" style="2" customWidth="1"/>
    <col min="8" max="8" width="3.25" style="2" customWidth="1"/>
    <col min="9" max="9" width="3.75" style="2" customWidth="1"/>
    <col min="10" max="10" width="4.75" style="2" customWidth="1"/>
    <col min="11" max="11" width="2.25" style="2" customWidth="1"/>
    <col min="12" max="12" width="6.75" style="2" customWidth="1"/>
    <col min="13" max="13" width="27.75" style="2" customWidth="1"/>
    <col min="14" max="14" width="27.75" style="2" hidden="1" customWidth="1"/>
    <col min="15" max="15" width="4.25" style="2" customWidth="1"/>
    <col min="16" max="16" width="5.75" style="2" customWidth="1"/>
    <col min="17" max="19" width="3.25" style="2" customWidth="1"/>
    <col min="20" max="20" width="3.75" style="2" customWidth="1"/>
    <col min="21" max="21" width="4.75" style="2" customWidth="1"/>
    <col min="22" max="22" width="11.75" style="2" customWidth="1"/>
    <col min="23" max="23" width="4.25" style="2" customWidth="1"/>
    <col min="24" max="24" width="4" style="2" customWidth="1"/>
    <col min="25" max="28" width="3.75" style="2" customWidth="1"/>
    <col min="29" max="29" width="4.75" style="2" customWidth="1"/>
    <col min="30" max="30" width="15.75" style="2" customWidth="1"/>
    <col min="31" max="33" width="8" style="2" customWidth="1"/>
    <col min="34" max="16384" width="12.75" style="2"/>
  </cols>
  <sheetData>
    <row r="1" spans="1:33" ht="16.149999999999999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6.149999999999999" customHeight="1" x14ac:dyDescent="0.2">
      <c r="A2" s="109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6.149999999999999" customHeight="1" x14ac:dyDescent="0.2">
      <c r="A3" s="109"/>
      <c r="B3" s="70"/>
      <c r="C3" s="70"/>
      <c r="D3" s="113" t="s">
        <v>65</v>
      </c>
      <c r="E3" s="113"/>
      <c r="F3" s="113"/>
      <c r="G3" s="113"/>
      <c r="H3" s="113"/>
      <c r="I3" s="113"/>
      <c r="J3" s="113"/>
      <c r="K3" s="113"/>
      <c r="L3" s="113"/>
      <c r="M3" s="113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6.149999999999999" customHeight="1" x14ac:dyDescent="0.2">
      <c r="A4" s="109"/>
      <c r="B4" s="111" t="s">
        <v>221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6.149999999999999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149999999999999" customHeight="1" x14ac:dyDescent="0.2">
      <c r="A6" s="93" t="s">
        <v>54</v>
      </c>
      <c r="B6" s="94"/>
      <c r="C6" s="94"/>
      <c r="D6" s="94"/>
      <c r="E6" s="94"/>
      <c r="F6" s="95">
        <f>I22+T22+I37+T37</f>
        <v>76</v>
      </c>
      <c r="G6" s="94"/>
      <c r="H6" s="96" t="s">
        <v>1</v>
      </c>
      <c r="I6" s="94"/>
      <c r="J6" s="41">
        <f>J22+U22+J37+U37</f>
        <v>120</v>
      </c>
      <c r="K6" s="96" t="s">
        <v>41</v>
      </c>
      <c r="L6" s="94"/>
      <c r="M6" s="94"/>
      <c r="N6" s="94"/>
      <c r="O6" s="94"/>
      <c r="P6" s="94"/>
      <c r="Q6" s="94"/>
      <c r="R6" s="94"/>
      <c r="S6" s="94"/>
      <c r="T6" s="94"/>
      <c r="U6" s="9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149999999999999" customHeight="1" x14ac:dyDescent="0.2">
      <c r="A7" s="104" t="s">
        <v>55</v>
      </c>
      <c r="B7" s="98"/>
      <c r="C7" s="98"/>
      <c r="D7" s="42">
        <f>J25+U25+J40+U40</f>
        <v>6</v>
      </c>
      <c r="E7" s="98" t="s">
        <v>56</v>
      </c>
      <c r="F7" s="98"/>
      <c r="G7" s="98"/>
      <c r="H7" s="98"/>
      <c r="I7" s="98"/>
      <c r="J7" s="98"/>
      <c r="K7" s="98"/>
      <c r="L7" s="45">
        <f>((J24+J25+U24+U25+J39+J40+U39+U40)/J6)*100</f>
        <v>20</v>
      </c>
      <c r="M7" s="98" t="s">
        <v>2</v>
      </c>
      <c r="N7" s="98"/>
      <c r="O7" s="99"/>
      <c r="P7" s="99"/>
      <c r="Q7" s="99"/>
      <c r="R7" s="99"/>
      <c r="S7" s="99"/>
      <c r="T7" s="100">
        <f>((J23+U23+J38+U38)/J6)*100</f>
        <v>10</v>
      </c>
      <c r="U7" s="10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1.9" customHeight="1" x14ac:dyDescent="0.2">
      <c r="A8" s="102" t="s">
        <v>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149999999999999" customHeight="1" x14ac:dyDescent="0.2">
      <c r="A9" s="105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17"/>
      <c r="L9" s="105" t="s">
        <v>5</v>
      </c>
      <c r="M9" s="106"/>
      <c r="N9" s="106"/>
      <c r="O9" s="106"/>
      <c r="P9" s="106"/>
      <c r="Q9" s="106"/>
      <c r="R9" s="106"/>
      <c r="S9" s="106"/>
      <c r="T9" s="106"/>
      <c r="U9" s="10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1.9" customHeight="1" x14ac:dyDescent="0.2">
      <c r="A10" s="27" t="s">
        <v>6</v>
      </c>
      <c r="B10" s="23" t="s">
        <v>7</v>
      </c>
      <c r="C10" s="21" t="s">
        <v>42</v>
      </c>
      <c r="D10" s="22" t="s">
        <v>8</v>
      </c>
      <c r="E10" s="18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6" t="s">
        <v>14</v>
      </c>
      <c r="K10" s="17"/>
      <c r="L10" s="27" t="s">
        <v>6</v>
      </c>
      <c r="M10" s="23" t="s">
        <v>7</v>
      </c>
      <c r="N10" s="21" t="s">
        <v>42</v>
      </c>
      <c r="O10" s="22" t="s">
        <v>8</v>
      </c>
      <c r="P10" s="18" t="s">
        <v>9</v>
      </c>
      <c r="Q10" s="46" t="s">
        <v>10</v>
      </c>
      <c r="R10" s="46" t="s">
        <v>11</v>
      </c>
      <c r="S10" s="46" t="s">
        <v>12</v>
      </c>
      <c r="T10" s="46" t="s">
        <v>13</v>
      </c>
      <c r="U10" s="46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149999999999999" customHeight="1" x14ac:dyDescent="0.2">
      <c r="A11" s="78" t="s">
        <v>75</v>
      </c>
      <c r="B11" s="79" t="s">
        <v>22</v>
      </c>
      <c r="C11" s="79" t="s">
        <v>46</v>
      </c>
      <c r="D11" s="16" t="s">
        <v>20</v>
      </c>
      <c r="E11" s="16" t="s">
        <v>19</v>
      </c>
      <c r="F11" s="16">
        <v>2</v>
      </c>
      <c r="G11" s="16">
        <v>0</v>
      </c>
      <c r="H11" s="16">
        <v>0</v>
      </c>
      <c r="I11" s="43">
        <f t="shared" ref="I11:I12" si="0">F11+(G11+H11)/2</f>
        <v>2</v>
      </c>
      <c r="J11" s="16">
        <v>1</v>
      </c>
      <c r="K11" s="40"/>
      <c r="L11" s="24" t="s">
        <v>76</v>
      </c>
      <c r="M11" s="14" t="s">
        <v>23</v>
      </c>
      <c r="N11" s="14" t="s">
        <v>48</v>
      </c>
      <c r="O11" s="16" t="s">
        <v>20</v>
      </c>
      <c r="P11" s="16" t="s">
        <v>19</v>
      </c>
      <c r="Q11" s="16">
        <v>2</v>
      </c>
      <c r="R11" s="16">
        <v>0</v>
      </c>
      <c r="S11" s="16">
        <v>0</v>
      </c>
      <c r="T11" s="43">
        <f t="shared" ref="T11:T12" si="1">Q11+(R11+S11)/2</f>
        <v>2</v>
      </c>
      <c r="U11" s="16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149999999999999" customHeight="1" x14ac:dyDescent="0.2">
      <c r="A12" s="78" t="s">
        <v>79</v>
      </c>
      <c r="B12" s="79" t="s">
        <v>24</v>
      </c>
      <c r="C12" s="79" t="s">
        <v>47</v>
      </c>
      <c r="D12" s="16" t="s">
        <v>20</v>
      </c>
      <c r="E12" s="16" t="s">
        <v>19</v>
      </c>
      <c r="F12" s="16">
        <v>2</v>
      </c>
      <c r="G12" s="16">
        <v>0</v>
      </c>
      <c r="H12" s="16">
        <v>0</v>
      </c>
      <c r="I12" s="43">
        <f t="shared" si="0"/>
        <v>2</v>
      </c>
      <c r="J12" s="16">
        <v>1</v>
      </c>
      <c r="K12" s="40"/>
      <c r="L12" s="24" t="s">
        <v>80</v>
      </c>
      <c r="M12" s="14" t="s">
        <v>25</v>
      </c>
      <c r="N12" s="14" t="s">
        <v>49</v>
      </c>
      <c r="O12" s="16" t="s">
        <v>20</v>
      </c>
      <c r="P12" s="16" t="s">
        <v>19</v>
      </c>
      <c r="Q12" s="16">
        <v>2</v>
      </c>
      <c r="R12" s="16">
        <v>0</v>
      </c>
      <c r="S12" s="16">
        <v>0</v>
      </c>
      <c r="T12" s="43">
        <f t="shared" si="1"/>
        <v>2</v>
      </c>
      <c r="U12" s="16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149999999999999" customHeight="1" x14ac:dyDescent="0.2">
      <c r="A13" s="24" t="s">
        <v>77</v>
      </c>
      <c r="B13" s="14" t="s">
        <v>33</v>
      </c>
      <c r="C13" s="14" t="s">
        <v>50</v>
      </c>
      <c r="D13" s="16" t="s">
        <v>20</v>
      </c>
      <c r="E13" s="16" t="s">
        <v>19</v>
      </c>
      <c r="F13" s="16">
        <v>2</v>
      </c>
      <c r="G13" s="16">
        <v>0</v>
      </c>
      <c r="H13" s="16">
        <v>0</v>
      </c>
      <c r="I13" s="44">
        <f t="shared" ref="I13:I22" si="2">F13+(G13+H13)/2</f>
        <v>2</v>
      </c>
      <c r="J13" s="16">
        <v>1</v>
      </c>
      <c r="K13" s="40"/>
      <c r="L13" s="24" t="s">
        <v>78</v>
      </c>
      <c r="M13" s="14" t="s">
        <v>34</v>
      </c>
      <c r="N13" s="14" t="s">
        <v>51</v>
      </c>
      <c r="O13" s="16" t="s">
        <v>20</v>
      </c>
      <c r="P13" s="16" t="s">
        <v>19</v>
      </c>
      <c r="Q13" s="16">
        <v>2</v>
      </c>
      <c r="R13" s="16">
        <v>0</v>
      </c>
      <c r="S13" s="16">
        <v>0</v>
      </c>
      <c r="T13" s="44">
        <f t="shared" ref="T13" si="3">Q13+(R13+S13)/2</f>
        <v>2</v>
      </c>
      <c r="U13" s="16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149999999999999" customHeight="1" x14ac:dyDescent="0.2">
      <c r="A14" s="24" t="s">
        <v>199</v>
      </c>
      <c r="B14" s="80" t="s">
        <v>172</v>
      </c>
      <c r="C14" s="14" t="s">
        <v>173</v>
      </c>
      <c r="D14" s="16" t="s">
        <v>16</v>
      </c>
      <c r="E14" s="16" t="s">
        <v>17</v>
      </c>
      <c r="F14" s="16">
        <v>3</v>
      </c>
      <c r="G14" s="16">
        <v>0</v>
      </c>
      <c r="H14" s="16">
        <v>0</v>
      </c>
      <c r="I14" s="44">
        <f t="shared" si="2"/>
        <v>3</v>
      </c>
      <c r="J14" s="16">
        <v>5</v>
      </c>
      <c r="K14" s="40"/>
      <c r="L14" s="24" t="s">
        <v>228</v>
      </c>
      <c r="M14" s="80" t="s">
        <v>155</v>
      </c>
      <c r="N14" s="14" t="s">
        <v>156</v>
      </c>
      <c r="O14" s="16" t="s">
        <v>16</v>
      </c>
      <c r="P14" s="16" t="s">
        <v>17</v>
      </c>
      <c r="Q14" s="16">
        <v>2</v>
      </c>
      <c r="R14" s="16">
        <v>0</v>
      </c>
      <c r="S14" s="16">
        <v>0</v>
      </c>
      <c r="T14" s="44">
        <f t="shared" ref="T14:T22" si="4">Q14+(R14+S14)/2</f>
        <v>2</v>
      </c>
      <c r="U14" s="16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149999999999999" customHeight="1" x14ac:dyDescent="0.2">
      <c r="A15" s="24" t="s">
        <v>232</v>
      </c>
      <c r="B15" s="80" t="s">
        <v>174</v>
      </c>
      <c r="C15" s="14" t="s">
        <v>175</v>
      </c>
      <c r="D15" s="16" t="s">
        <v>16</v>
      </c>
      <c r="E15" s="16" t="s">
        <v>17</v>
      </c>
      <c r="F15" s="16">
        <v>2</v>
      </c>
      <c r="G15" s="16">
        <v>0</v>
      </c>
      <c r="H15" s="16">
        <v>0</v>
      </c>
      <c r="I15" s="44">
        <f t="shared" si="2"/>
        <v>2</v>
      </c>
      <c r="J15" s="16">
        <v>4</v>
      </c>
      <c r="K15" s="40"/>
      <c r="L15" s="24" t="s">
        <v>229</v>
      </c>
      <c r="M15" s="80" t="s">
        <v>158</v>
      </c>
      <c r="N15" s="14" t="s">
        <v>159</v>
      </c>
      <c r="O15" s="16" t="s">
        <v>16</v>
      </c>
      <c r="P15" s="16" t="s">
        <v>17</v>
      </c>
      <c r="Q15" s="16">
        <v>2</v>
      </c>
      <c r="R15" s="16">
        <v>0</v>
      </c>
      <c r="S15" s="16">
        <v>0</v>
      </c>
      <c r="T15" s="44">
        <f t="shared" si="4"/>
        <v>2</v>
      </c>
      <c r="U15" s="16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149999999999999" customHeight="1" x14ac:dyDescent="0.2">
      <c r="A16" s="24" t="s">
        <v>233</v>
      </c>
      <c r="B16" s="80" t="s">
        <v>176</v>
      </c>
      <c r="C16" s="14" t="s">
        <v>177</v>
      </c>
      <c r="D16" s="16" t="s">
        <v>16</v>
      </c>
      <c r="E16" s="16" t="s">
        <v>17</v>
      </c>
      <c r="F16" s="16">
        <v>1</v>
      </c>
      <c r="G16" s="16">
        <v>2</v>
      </c>
      <c r="H16" s="16">
        <v>0</v>
      </c>
      <c r="I16" s="44">
        <f t="shared" si="2"/>
        <v>2</v>
      </c>
      <c r="J16" s="16">
        <v>4</v>
      </c>
      <c r="K16" s="40"/>
      <c r="L16" s="24" t="s">
        <v>230</v>
      </c>
      <c r="M16" s="80" t="s">
        <v>160</v>
      </c>
      <c r="N16" s="14" t="s">
        <v>124</v>
      </c>
      <c r="O16" s="16" t="s">
        <v>16</v>
      </c>
      <c r="P16" s="16" t="s">
        <v>17</v>
      </c>
      <c r="Q16" s="16">
        <v>2</v>
      </c>
      <c r="R16" s="16">
        <v>2</v>
      </c>
      <c r="S16" s="16">
        <v>0</v>
      </c>
      <c r="T16" s="44">
        <f t="shared" si="4"/>
        <v>3</v>
      </c>
      <c r="U16" s="16">
        <v>4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149999999999999" customHeight="1" x14ac:dyDescent="0.2">
      <c r="A17" s="24" t="s">
        <v>234</v>
      </c>
      <c r="B17" s="80" t="s">
        <v>178</v>
      </c>
      <c r="C17" s="14" t="s">
        <v>179</v>
      </c>
      <c r="D17" s="16" t="s">
        <v>16</v>
      </c>
      <c r="E17" s="16" t="s">
        <v>17</v>
      </c>
      <c r="F17" s="16">
        <v>2</v>
      </c>
      <c r="G17" s="16">
        <v>1</v>
      </c>
      <c r="H17" s="16">
        <v>0</v>
      </c>
      <c r="I17" s="44">
        <f t="shared" si="2"/>
        <v>2.5</v>
      </c>
      <c r="J17" s="16">
        <v>4</v>
      </c>
      <c r="K17" s="40"/>
      <c r="L17" s="24" t="s">
        <v>231</v>
      </c>
      <c r="M17" s="80" t="s">
        <v>162</v>
      </c>
      <c r="N17" s="14" t="s">
        <v>161</v>
      </c>
      <c r="O17" s="16" t="s">
        <v>16</v>
      </c>
      <c r="P17" s="16" t="s">
        <v>17</v>
      </c>
      <c r="Q17" s="16">
        <v>2</v>
      </c>
      <c r="R17" s="16">
        <v>0</v>
      </c>
      <c r="S17" s="16">
        <v>0</v>
      </c>
      <c r="T17" s="44">
        <f t="shared" si="4"/>
        <v>2</v>
      </c>
      <c r="U17" s="16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149999999999999" customHeight="1" x14ac:dyDescent="0.2">
      <c r="A18" s="24" t="s">
        <v>235</v>
      </c>
      <c r="B18" s="80" t="s">
        <v>180</v>
      </c>
      <c r="C18" s="14" t="s">
        <v>181</v>
      </c>
      <c r="D18" s="16" t="s">
        <v>16</v>
      </c>
      <c r="E18" s="16" t="s">
        <v>17</v>
      </c>
      <c r="F18" s="16">
        <v>0</v>
      </c>
      <c r="G18" s="16">
        <v>2</v>
      </c>
      <c r="H18" s="16">
        <v>0</v>
      </c>
      <c r="I18" s="43">
        <f t="shared" ref="I18:I20" si="5">F18+(G18+H18)/2</f>
        <v>1</v>
      </c>
      <c r="J18" s="16">
        <v>4</v>
      </c>
      <c r="K18" s="13"/>
      <c r="L18" s="24" t="s">
        <v>154</v>
      </c>
      <c r="M18" s="80" t="s">
        <v>219</v>
      </c>
      <c r="N18" s="14" t="s">
        <v>220</v>
      </c>
      <c r="O18" s="16" t="s">
        <v>16</v>
      </c>
      <c r="P18" s="16" t="s">
        <v>17</v>
      </c>
      <c r="Q18" s="16">
        <v>2</v>
      </c>
      <c r="R18" s="16">
        <v>0</v>
      </c>
      <c r="S18" s="16">
        <v>0</v>
      </c>
      <c r="T18" s="43">
        <f t="shared" ref="T18:T20" si="6">Q18+(R18+S18)/2</f>
        <v>2</v>
      </c>
      <c r="U18" s="16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149999999999999" customHeight="1" x14ac:dyDescent="0.2">
      <c r="A19" s="87"/>
      <c r="B19" s="88" t="s">
        <v>202</v>
      </c>
      <c r="C19" s="88" t="s">
        <v>203</v>
      </c>
      <c r="D19" s="16" t="s">
        <v>18</v>
      </c>
      <c r="E19" s="16" t="s">
        <v>17</v>
      </c>
      <c r="F19" s="16">
        <v>2</v>
      </c>
      <c r="G19" s="16">
        <v>0</v>
      </c>
      <c r="H19" s="16">
        <v>0</v>
      </c>
      <c r="I19" s="43">
        <f t="shared" si="5"/>
        <v>2</v>
      </c>
      <c r="J19" s="16">
        <v>3</v>
      </c>
      <c r="K19" s="13"/>
      <c r="L19" s="24" t="s">
        <v>157</v>
      </c>
      <c r="M19" s="80" t="s">
        <v>83</v>
      </c>
      <c r="N19" s="14" t="s">
        <v>84</v>
      </c>
      <c r="O19" s="16" t="s">
        <v>16</v>
      </c>
      <c r="P19" s="16" t="s">
        <v>17</v>
      </c>
      <c r="Q19" s="16">
        <v>0</v>
      </c>
      <c r="R19" s="16">
        <v>2</v>
      </c>
      <c r="S19" s="16">
        <v>0</v>
      </c>
      <c r="T19" s="43">
        <f t="shared" si="6"/>
        <v>1</v>
      </c>
      <c r="U19" s="16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149999999999999" customHeight="1" x14ac:dyDescent="0.2">
      <c r="A20" s="87"/>
      <c r="B20" s="88" t="s">
        <v>204</v>
      </c>
      <c r="C20" s="88" t="s">
        <v>205</v>
      </c>
      <c r="D20" s="16" t="s">
        <v>18</v>
      </c>
      <c r="E20" s="16" t="s">
        <v>17</v>
      </c>
      <c r="F20" s="16">
        <v>2</v>
      </c>
      <c r="G20" s="16">
        <v>0</v>
      </c>
      <c r="H20" s="16">
        <v>0</v>
      </c>
      <c r="I20" s="43">
        <f t="shared" si="5"/>
        <v>2</v>
      </c>
      <c r="J20" s="16">
        <v>3</v>
      </c>
      <c r="K20" s="1"/>
      <c r="L20" s="87"/>
      <c r="M20" s="88" t="s">
        <v>206</v>
      </c>
      <c r="N20" s="88" t="s">
        <v>207</v>
      </c>
      <c r="O20" s="16" t="s">
        <v>18</v>
      </c>
      <c r="P20" s="16" t="s">
        <v>17</v>
      </c>
      <c r="Q20" s="16">
        <v>2</v>
      </c>
      <c r="R20" s="16">
        <v>0</v>
      </c>
      <c r="S20" s="16">
        <v>0</v>
      </c>
      <c r="T20" s="43">
        <f t="shared" si="6"/>
        <v>2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149999999999999" customHeight="1" x14ac:dyDescent="0.2">
      <c r="A21" s="24"/>
      <c r="B21" s="14"/>
      <c r="C21" s="14"/>
      <c r="D21" s="16"/>
      <c r="E21" s="16"/>
      <c r="F21" s="16"/>
      <c r="G21" s="16"/>
      <c r="H21" s="16"/>
      <c r="I21" s="43">
        <f t="shared" si="2"/>
        <v>0</v>
      </c>
      <c r="J21" s="16"/>
      <c r="K21" s="13"/>
      <c r="L21" s="87"/>
      <c r="M21" s="88" t="s">
        <v>208</v>
      </c>
      <c r="N21" s="88" t="s">
        <v>209</v>
      </c>
      <c r="O21" s="16" t="s">
        <v>18</v>
      </c>
      <c r="P21" s="16" t="s">
        <v>17</v>
      </c>
      <c r="Q21" s="16">
        <v>2</v>
      </c>
      <c r="R21" s="16">
        <v>0</v>
      </c>
      <c r="S21" s="16">
        <v>0</v>
      </c>
      <c r="T21" s="43">
        <f t="shared" si="4"/>
        <v>2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149999999999999" customHeight="1" x14ac:dyDescent="0.2">
      <c r="A22" s="28"/>
      <c r="B22" s="29"/>
      <c r="C22" s="29"/>
      <c r="D22" s="46"/>
      <c r="E22" s="29" t="s">
        <v>26</v>
      </c>
      <c r="F22" s="46">
        <f>SUM(F11:F21)</f>
        <v>18</v>
      </c>
      <c r="G22" s="46">
        <f>SUM(G11:G21)</f>
        <v>5</v>
      </c>
      <c r="H22" s="46">
        <f>SUM(H11:H21)</f>
        <v>0</v>
      </c>
      <c r="I22" s="46">
        <f t="shared" si="2"/>
        <v>20.5</v>
      </c>
      <c r="J22" s="46">
        <f>SUM(J11:J21)</f>
        <v>30</v>
      </c>
      <c r="K22" s="26"/>
      <c r="L22" s="28"/>
      <c r="M22" s="29"/>
      <c r="N22" s="29"/>
      <c r="O22" s="46"/>
      <c r="P22" s="29" t="s">
        <v>26</v>
      </c>
      <c r="Q22" s="46">
        <f>SUM(Q11:Q21)</f>
        <v>20</v>
      </c>
      <c r="R22" s="46">
        <f>SUM(R11:R21)</f>
        <v>4</v>
      </c>
      <c r="S22" s="46">
        <f>SUM(S11:S21)</f>
        <v>0</v>
      </c>
      <c r="T22" s="46">
        <f t="shared" si="4"/>
        <v>22</v>
      </c>
      <c r="U22" s="46">
        <f>SUM(U11:U21)</f>
        <v>30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149999999999999" customHeight="1" x14ac:dyDescent="0.2">
      <c r="A23" s="28"/>
      <c r="B23" s="30"/>
      <c r="C23" s="30"/>
      <c r="D23" s="31"/>
      <c r="E23" s="30" t="s">
        <v>27</v>
      </c>
      <c r="F23" s="31">
        <f>SUMIF(E11:E21,"=UE",F11:F21)</f>
        <v>6</v>
      </c>
      <c r="G23" s="31">
        <f>SUMIF(E11:E21,"=UE",G11:G21)</f>
        <v>0</v>
      </c>
      <c r="H23" s="31">
        <f>SUMIF(E11:E21,"=UE",H11:H21)</f>
        <v>0</v>
      </c>
      <c r="I23" s="31">
        <f>SUMIF(H11:H21,"=UE",I11:I21)</f>
        <v>0</v>
      </c>
      <c r="J23" s="46">
        <f>SUMIF(E11:E21,"=UE",J11:J21)</f>
        <v>3</v>
      </c>
      <c r="K23" s="26"/>
      <c r="L23" s="28"/>
      <c r="M23" s="30"/>
      <c r="N23" s="30"/>
      <c r="O23" s="31"/>
      <c r="P23" s="30" t="s">
        <v>27</v>
      </c>
      <c r="Q23" s="31">
        <f>SUMIF(P11:P21,"=UE",Q11:Q21)</f>
        <v>6</v>
      </c>
      <c r="R23" s="31">
        <f>SUMIF(P11:P21,"=UE",R11:R21)</f>
        <v>0</v>
      </c>
      <c r="S23" s="31">
        <f>SUMIF(P11:P21,"=UE",S11:S21)</f>
        <v>0</v>
      </c>
      <c r="T23" s="31">
        <f>SUMIF(S11:S21,"=UE",T11:T21)</f>
        <v>0</v>
      </c>
      <c r="U23" s="46">
        <f>SUMIF(P11:P21,"=UE",U11:U21)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149999999999999" customHeight="1" x14ac:dyDescent="0.2">
      <c r="A24" s="32"/>
      <c r="B24" s="33"/>
      <c r="C24" s="33"/>
      <c r="D24" s="34"/>
      <c r="E24" s="33" t="s">
        <v>28</v>
      </c>
      <c r="F24" s="34">
        <f>SUMIF(D11:D21,"=S",F11:F21)</f>
        <v>4</v>
      </c>
      <c r="G24" s="34">
        <f>SUMIF(D11:D21,"=S",G11:G21)</f>
        <v>0</v>
      </c>
      <c r="H24" s="34">
        <f>SUMIF(D11:D21,"=S",H11:H21)</f>
        <v>0</v>
      </c>
      <c r="I24" s="34">
        <f>SUMIF(D11:D21,"=S",I11:I21)</f>
        <v>4</v>
      </c>
      <c r="J24" s="35">
        <f>SUMIF(D11:D21,"=S",J11:J21)</f>
        <v>6</v>
      </c>
      <c r="K24" s="26"/>
      <c r="L24" s="32"/>
      <c r="M24" s="33"/>
      <c r="N24" s="33"/>
      <c r="O24" s="34"/>
      <c r="P24" s="33" t="s">
        <v>28</v>
      </c>
      <c r="Q24" s="34">
        <f>SUMIF(O11:O21,"=S",Q11:Q21)</f>
        <v>4</v>
      </c>
      <c r="R24" s="34">
        <f>SUMIF(O11:O21,"=S",R11:R21)</f>
        <v>0</v>
      </c>
      <c r="S24" s="34">
        <f>SUMIF(O11:O21,"=S",S11:S21)</f>
        <v>0</v>
      </c>
      <c r="T24" s="34">
        <f>SUMIF(O11:O21,"=S",T11:T21)</f>
        <v>4</v>
      </c>
      <c r="U24" s="35">
        <f>SUMIF(O11:O21,"=S",U11:U21)</f>
        <v>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149999999999999" customHeight="1" x14ac:dyDescent="0.2">
      <c r="A25" s="36"/>
      <c r="B25" s="37"/>
      <c r="C25" s="37"/>
      <c r="D25" s="38"/>
      <c r="E25" s="37" t="s">
        <v>29</v>
      </c>
      <c r="F25" s="38">
        <f>SUMIF(D11:D21,"=ÜS",F11:F21)</f>
        <v>0</v>
      </c>
      <c r="G25" s="38">
        <f>SUMIF(D11:D21,"=ÜS",G11:G21)</f>
        <v>0</v>
      </c>
      <c r="H25" s="38">
        <f>SUMIF(D11:D21,"=ÜS",H11:H21)</f>
        <v>0</v>
      </c>
      <c r="I25" s="38">
        <f>SUMIF(D11:D21,"=ÜS",I11:I21)</f>
        <v>0</v>
      </c>
      <c r="J25" s="39">
        <f>SUMIF(D11:D21,"=ÜS",J11:J21)</f>
        <v>0</v>
      </c>
      <c r="K25" s="26"/>
      <c r="L25" s="36"/>
      <c r="M25" s="37"/>
      <c r="N25" s="37"/>
      <c r="O25" s="38"/>
      <c r="P25" s="37" t="s">
        <v>29</v>
      </c>
      <c r="Q25" s="38">
        <f>SUMIF(O11:O21,"=ÜS",Q11:Q21)</f>
        <v>0</v>
      </c>
      <c r="R25" s="38">
        <f>SUMIF(O11:O21,"=ÜS",R11:R21)</f>
        <v>0</v>
      </c>
      <c r="S25" s="38">
        <f>SUMIF(O11:O21,"=ÜS",S11:S21)</f>
        <v>0</v>
      </c>
      <c r="T25" s="38">
        <f>SUMIF(O11:O21,"=ÜS",T11:T21)</f>
        <v>0</v>
      </c>
      <c r="U25" s="39">
        <f>SUMIF(O11:O21,"=ÜS",U11:U21)</f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1.9" customHeight="1" x14ac:dyDescent="0.2">
      <c r="A26" s="102" t="s">
        <v>30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149999999999999" customHeight="1" x14ac:dyDescent="0.2">
      <c r="A27" s="105" t="s">
        <v>31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7"/>
      <c r="L27" s="105" t="s">
        <v>32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1.9" customHeight="1" x14ac:dyDescent="0.2">
      <c r="A28" s="27" t="s">
        <v>6</v>
      </c>
      <c r="B28" s="23" t="s">
        <v>7</v>
      </c>
      <c r="C28" s="21" t="s">
        <v>42</v>
      </c>
      <c r="D28" s="22" t="s">
        <v>8</v>
      </c>
      <c r="E28" s="18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19"/>
      <c r="L28" s="27" t="s">
        <v>6</v>
      </c>
      <c r="M28" s="23" t="s">
        <v>7</v>
      </c>
      <c r="N28" s="21" t="s">
        <v>42</v>
      </c>
      <c r="O28" s="22" t="s">
        <v>8</v>
      </c>
      <c r="P28" s="18" t="s">
        <v>9</v>
      </c>
      <c r="Q28" s="46" t="s">
        <v>10</v>
      </c>
      <c r="R28" s="46" t="s">
        <v>11</v>
      </c>
      <c r="S28" s="46" t="s">
        <v>12</v>
      </c>
      <c r="T28" s="46" t="s">
        <v>13</v>
      </c>
      <c r="U28" s="46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149999999999999" customHeight="1" x14ac:dyDescent="0.2">
      <c r="A29" s="24" t="s">
        <v>182</v>
      </c>
      <c r="B29" s="80" t="s">
        <v>183</v>
      </c>
      <c r="C29" s="14" t="s">
        <v>184</v>
      </c>
      <c r="D29" s="16" t="s">
        <v>16</v>
      </c>
      <c r="E29" s="16" t="s">
        <v>17</v>
      </c>
      <c r="F29" s="16">
        <v>3</v>
      </c>
      <c r="G29" s="16">
        <v>0</v>
      </c>
      <c r="H29" s="16">
        <v>0</v>
      </c>
      <c r="I29" s="43">
        <f t="shared" ref="I29" si="7">F29+(G29+H29)/2</f>
        <v>3</v>
      </c>
      <c r="J29" s="16">
        <v>5</v>
      </c>
      <c r="K29" s="1"/>
      <c r="L29" s="24" t="s">
        <v>222</v>
      </c>
      <c r="M29" s="80" t="s">
        <v>163</v>
      </c>
      <c r="N29" s="14" t="s">
        <v>164</v>
      </c>
      <c r="O29" s="16" t="s">
        <v>16</v>
      </c>
      <c r="P29" s="16" t="s">
        <v>17</v>
      </c>
      <c r="Q29" s="16">
        <v>2</v>
      </c>
      <c r="R29" s="16">
        <v>0</v>
      </c>
      <c r="S29" s="16">
        <v>0</v>
      </c>
      <c r="T29" s="43">
        <f t="shared" ref="T29" si="8">Q29+(R29+S29)/2</f>
        <v>2</v>
      </c>
      <c r="U29" s="16"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149999999999999" customHeight="1" x14ac:dyDescent="0.2">
      <c r="A30" s="24" t="s">
        <v>185</v>
      </c>
      <c r="B30" s="80" t="s">
        <v>186</v>
      </c>
      <c r="C30" s="14" t="s">
        <v>187</v>
      </c>
      <c r="D30" s="16" t="s">
        <v>16</v>
      </c>
      <c r="E30" s="16" t="s">
        <v>17</v>
      </c>
      <c r="F30" s="16">
        <v>1</v>
      </c>
      <c r="G30" s="16">
        <v>1</v>
      </c>
      <c r="H30" s="16">
        <v>0</v>
      </c>
      <c r="I30" s="44">
        <f t="shared" ref="I30:I36" si="9">F30+(G30+H30)/2</f>
        <v>1.5</v>
      </c>
      <c r="J30" s="16">
        <v>4</v>
      </c>
      <c r="K30" s="25"/>
      <c r="L30" s="24" t="s">
        <v>223</v>
      </c>
      <c r="M30" s="80" t="s">
        <v>165</v>
      </c>
      <c r="N30" s="14" t="s">
        <v>166</v>
      </c>
      <c r="O30" s="16" t="s">
        <v>16</v>
      </c>
      <c r="P30" s="16" t="s">
        <v>17</v>
      </c>
      <c r="Q30" s="16">
        <v>2</v>
      </c>
      <c r="R30" s="16">
        <v>0</v>
      </c>
      <c r="S30" s="16">
        <v>0</v>
      </c>
      <c r="T30" s="44">
        <f t="shared" ref="T30:T36" si="10">Q30+(R30+S30)/2</f>
        <v>2</v>
      </c>
      <c r="U30" s="16">
        <v>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149999999999999" customHeight="1" x14ac:dyDescent="0.2">
      <c r="A31" s="24" t="s">
        <v>188</v>
      </c>
      <c r="B31" s="80" t="s">
        <v>189</v>
      </c>
      <c r="C31" s="14" t="s">
        <v>190</v>
      </c>
      <c r="D31" s="16" t="s">
        <v>16</v>
      </c>
      <c r="E31" s="16" t="s">
        <v>17</v>
      </c>
      <c r="F31" s="16">
        <v>1</v>
      </c>
      <c r="G31" s="16">
        <v>2</v>
      </c>
      <c r="H31" s="16">
        <v>0</v>
      </c>
      <c r="I31" s="44">
        <f t="shared" si="9"/>
        <v>2</v>
      </c>
      <c r="J31" s="16">
        <v>5</v>
      </c>
      <c r="K31" s="1"/>
      <c r="L31" s="24" t="s">
        <v>224</v>
      </c>
      <c r="M31" s="80" t="s">
        <v>167</v>
      </c>
      <c r="N31" s="14" t="s">
        <v>191</v>
      </c>
      <c r="O31" s="16" t="s">
        <v>16</v>
      </c>
      <c r="P31" s="16" t="s">
        <v>17</v>
      </c>
      <c r="Q31" s="16">
        <v>2</v>
      </c>
      <c r="R31" s="16">
        <v>4</v>
      </c>
      <c r="S31" s="16">
        <v>0</v>
      </c>
      <c r="T31" s="44">
        <f t="shared" si="10"/>
        <v>4</v>
      </c>
      <c r="U31" s="16">
        <v>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149999999999999" customHeight="1" x14ac:dyDescent="0.2">
      <c r="A32" s="24" t="s">
        <v>192</v>
      </c>
      <c r="B32" s="80" t="s">
        <v>193</v>
      </c>
      <c r="C32" s="14" t="s">
        <v>194</v>
      </c>
      <c r="D32" s="16" t="s">
        <v>16</v>
      </c>
      <c r="E32" s="16" t="s">
        <v>17</v>
      </c>
      <c r="F32" s="16">
        <v>3</v>
      </c>
      <c r="G32" s="16">
        <v>0</v>
      </c>
      <c r="H32" s="16">
        <v>0</v>
      </c>
      <c r="I32" s="44">
        <f t="shared" si="9"/>
        <v>3</v>
      </c>
      <c r="J32" s="16">
        <v>5</v>
      </c>
      <c r="K32" s="1"/>
      <c r="L32" s="24" t="s">
        <v>225</v>
      </c>
      <c r="M32" s="80" t="s">
        <v>168</v>
      </c>
      <c r="N32" s="14" t="s">
        <v>169</v>
      </c>
      <c r="O32" s="16" t="s">
        <v>16</v>
      </c>
      <c r="P32" s="16" t="s">
        <v>17</v>
      </c>
      <c r="Q32" s="16">
        <v>2</v>
      </c>
      <c r="R32" s="16">
        <v>0</v>
      </c>
      <c r="S32" s="16">
        <v>0</v>
      </c>
      <c r="T32" s="44">
        <f t="shared" si="10"/>
        <v>2</v>
      </c>
      <c r="U32" s="16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149999999999999" customHeight="1" x14ac:dyDescent="0.2">
      <c r="A33" s="24" t="s">
        <v>195</v>
      </c>
      <c r="B33" s="80" t="s">
        <v>196</v>
      </c>
      <c r="C33" s="14" t="s">
        <v>197</v>
      </c>
      <c r="D33" s="16" t="s">
        <v>16</v>
      </c>
      <c r="E33" s="16" t="s">
        <v>17</v>
      </c>
      <c r="F33" s="16">
        <v>1</v>
      </c>
      <c r="G33" s="16">
        <v>2</v>
      </c>
      <c r="H33" s="16">
        <v>0</v>
      </c>
      <c r="I33" s="44">
        <f t="shared" si="9"/>
        <v>2</v>
      </c>
      <c r="J33" s="16">
        <v>5</v>
      </c>
      <c r="K33" s="1"/>
      <c r="L33" s="24" t="s">
        <v>226</v>
      </c>
      <c r="M33" s="80" t="s">
        <v>170</v>
      </c>
      <c r="N33" s="14" t="s">
        <v>171</v>
      </c>
      <c r="O33" s="16" t="s">
        <v>16</v>
      </c>
      <c r="P33" s="16" t="s">
        <v>17</v>
      </c>
      <c r="Q33" s="16">
        <v>2</v>
      </c>
      <c r="R33" s="16">
        <v>2</v>
      </c>
      <c r="S33" s="16">
        <v>0</v>
      </c>
      <c r="T33" s="44">
        <f t="shared" si="10"/>
        <v>3</v>
      </c>
      <c r="U33" s="16">
        <v>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149999999999999" customHeight="1" x14ac:dyDescent="0.2">
      <c r="A34" s="87"/>
      <c r="B34" s="88" t="s">
        <v>210</v>
      </c>
      <c r="C34" s="88" t="s">
        <v>211</v>
      </c>
      <c r="D34" s="16" t="s">
        <v>18</v>
      </c>
      <c r="E34" s="16" t="s">
        <v>17</v>
      </c>
      <c r="F34" s="16">
        <v>2</v>
      </c>
      <c r="G34" s="16">
        <v>0</v>
      </c>
      <c r="H34" s="16">
        <v>0</v>
      </c>
      <c r="I34" s="44">
        <f t="shared" si="9"/>
        <v>2</v>
      </c>
      <c r="J34" s="16">
        <v>3</v>
      </c>
      <c r="K34" s="1"/>
      <c r="L34" s="24" t="s">
        <v>227</v>
      </c>
      <c r="M34" s="80" t="s">
        <v>85</v>
      </c>
      <c r="N34" s="14" t="s">
        <v>86</v>
      </c>
      <c r="O34" s="16" t="s">
        <v>16</v>
      </c>
      <c r="P34" s="16" t="s">
        <v>17</v>
      </c>
      <c r="Q34" s="16">
        <v>0</v>
      </c>
      <c r="R34" s="16">
        <v>2</v>
      </c>
      <c r="S34" s="16">
        <v>0</v>
      </c>
      <c r="T34" s="44">
        <f t="shared" si="10"/>
        <v>1</v>
      </c>
      <c r="U34" s="16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149999999999999" customHeight="1" x14ac:dyDescent="0.2">
      <c r="A35" s="87"/>
      <c r="B35" s="88" t="s">
        <v>35</v>
      </c>
      <c r="C35" s="88" t="s">
        <v>52</v>
      </c>
      <c r="D35" s="16" t="s">
        <v>21</v>
      </c>
      <c r="E35" s="16" t="s">
        <v>19</v>
      </c>
      <c r="F35" s="16">
        <v>2</v>
      </c>
      <c r="G35" s="16">
        <v>0</v>
      </c>
      <c r="H35" s="16">
        <v>0</v>
      </c>
      <c r="I35" s="44">
        <f t="shared" si="9"/>
        <v>2</v>
      </c>
      <c r="J35" s="16">
        <v>3</v>
      </c>
      <c r="K35" s="1"/>
      <c r="L35" s="87"/>
      <c r="M35" s="89" t="s">
        <v>212</v>
      </c>
      <c r="N35" s="89" t="s">
        <v>213</v>
      </c>
      <c r="O35" s="16" t="s">
        <v>18</v>
      </c>
      <c r="P35" s="16" t="s">
        <v>17</v>
      </c>
      <c r="Q35" s="16">
        <v>2</v>
      </c>
      <c r="R35" s="16">
        <v>0</v>
      </c>
      <c r="S35" s="16">
        <v>0</v>
      </c>
      <c r="T35" s="44">
        <f t="shared" si="10"/>
        <v>2</v>
      </c>
      <c r="U35" s="16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149999999999999" customHeight="1" x14ac:dyDescent="0.2">
      <c r="A36" s="24"/>
      <c r="B36" s="15"/>
      <c r="C36" s="15"/>
      <c r="D36" s="16"/>
      <c r="E36" s="16"/>
      <c r="F36" s="16"/>
      <c r="G36" s="16"/>
      <c r="H36" s="16"/>
      <c r="I36" s="43">
        <f t="shared" si="9"/>
        <v>0</v>
      </c>
      <c r="J36" s="16"/>
      <c r="K36" s="1"/>
      <c r="L36" s="87"/>
      <c r="M36" s="89" t="s">
        <v>36</v>
      </c>
      <c r="N36" s="89" t="s">
        <v>53</v>
      </c>
      <c r="O36" s="16" t="s">
        <v>21</v>
      </c>
      <c r="P36" s="16" t="s">
        <v>19</v>
      </c>
      <c r="Q36" s="16">
        <v>2</v>
      </c>
      <c r="R36" s="16">
        <v>0</v>
      </c>
      <c r="S36" s="16">
        <v>0</v>
      </c>
      <c r="T36" s="43">
        <f t="shared" si="10"/>
        <v>2</v>
      </c>
      <c r="U36" s="16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149999999999999" customHeight="1" x14ac:dyDescent="0.2">
      <c r="A37" s="28"/>
      <c r="B37" s="29"/>
      <c r="C37" s="29"/>
      <c r="D37" s="46"/>
      <c r="E37" s="29" t="s">
        <v>26</v>
      </c>
      <c r="F37" s="46">
        <f>SUM(F29:F36)</f>
        <v>13</v>
      </c>
      <c r="G37" s="46">
        <f>SUM(G29:G36)</f>
        <v>5</v>
      </c>
      <c r="H37" s="46">
        <f>SUM(H29:H36)</f>
        <v>0</v>
      </c>
      <c r="I37" s="46">
        <f>F37+(G37+H37)/2</f>
        <v>15.5</v>
      </c>
      <c r="J37" s="46">
        <f>SUM(J29:J36)</f>
        <v>30</v>
      </c>
      <c r="K37" s="20"/>
      <c r="L37" s="28"/>
      <c r="M37" s="29"/>
      <c r="N37" s="29"/>
      <c r="O37" s="46"/>
      <c r="P37" s="29" t="s">
        <v>26</v>
      </c>
      <c r="Q37" s="46">
        <f>SUM(Q29:Q36)</f>
        <v>14</v>
      </c>
      <c r="R37" s="46">
        <f>SUM(R29:R36)</f>
        <v>8</v>
      </c>
      <c r="S37" s="46">
        <f>SUM(S29:S36)</f>
        <v>0</v>
      </c>
      <c r="T37" s="46">
        <f>Q37+(R37+S37)/2</f>
        <v>18</v>
      </c>
      <c r="U37" s="46">
        <f>SUM(U29:U36)</f>
        <v>30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149999999999999" customHeight="1" x14ac:dyDescent="0.2">
      <c r="A38" s="28"/>
      <c r="B38" s="30"/>
      <c r="C38" s="30"/>
      <c r="D38" s="31"/>
      <c r="E38" s="30" t="s">
        <v>27</v>
      </c>
      <c r="F38" s="31">
        <f>SUMIF(E29:E36,"=UE",F29:F36)</f>
        <v>2</v>
      </c>
      <c r="G38" s="31">
        <f>SUMIF(E29:E36,"=UE",G29:G36)</f>
        <v>0</v>
      </c>
      <c r="H38" s="31">
        <f>SUMIF(E29:E36,"=UE",H29:H36)</f>
        <v>0</v>
      </c>
      <c r="I38" s="31">
        <f>SUMIF(H29:H36,"=UE",I29:I36)</f>
        <v>0</v>
      </c>
      <c r="J38" s="46">
        <f>SUMIF(E29:E36,"=UE",J29:J36)</f>
        <v>3</v>
      </c>
      <c r="K38" s="20"/>
      <c r="L38" s="28"/>
      <c r="M38" s="30"/>
      <c r="N38" s="30"/>
      <c r="O38" s="31"/>
      <c r="P38" s="30" t="s">
        <v>27</v>
      </c>
      <c r="Q38" s="31">
        <f>SUMIF(P29:P36,"=UE",Q29:Q36)</f>
        <v>2</v>
      </c>
      <c r="R38" s="31">
        <f>SUMIF(P29:P36,"=UE",R29:R36)</f>
        <v>0</v>
      </c>
      <c r="S38" s="31">
        <f>SUMIF(P29:P36,"=UE",S29:S36)</f>
        <v>0</v>
      </c>
      <c r="T38" s="31">
        <f>SUMIF(S29:S36,"=UE",T29:T36)</f>
        <v>0</v>
      </c>
      <c r="U38" s="46">
        <f>SUMIF(P29:P36,"=UE",U29:U36)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149999999999999" customHeight="1" x14ac:dyDescent="0.2">
      <c r="A39" s="32"/>
      <c r="B39" s="33"/>
      <c r="C39" s="33"/>
      <c r="D39" s="34"/>
      <c r="E39" s="33" t="s">
        <v>28</v>
      </c>
      <c r="F39" s="34">
        <f>SUMIF(D29:D36,"=S",F29:F36)</f>
        <v>2</v>
      </c>
      <c r="G39" s="34">
        <f>SUMIF(D29:D36,"=S",G29:G36)</f>
        <v>0</v>
      </c>
      <c r="H39" s="34">
        <f>SUMIF(D29:D36,"=S",H29:H36)</f>
        <v>0</v>
      </c>
      <c r="I39" s="34">
        <f>SUMIF(D29:D36,"=S",I29:I36)</f>
        <v>2</v>
      </c>
      <c r="J39" s="35">
        <f>SUMIF(D29:D36,"=S",J29:J36)</f>
        <v>3</v>
      </c>
      <c r="K39" s="20"/>
      <c r="L39" s="32"/>
      <c r="M39" s="33"/>
      <c r="N39" s="33"/>
      <c r="O39" s="34"/>
      <c r="P39" s="33" t="s">
        <v>28</v>
      </c>
      <c r="Q39" s="34">
        <f>SUMIF(O29:O36,"=S",Q29:Q36)</f>
        <v>2</v>
      </c>
      <c r="R39" s="34">
        <f>SUMIF(O29:O36,"=S",R29:R36)</f>
        <v>0</v>
      </c>
      <c r="S39" s="34">
        <f>SUMIF(O29:O36,"=S",S29:S36)</f>
        <v>0</v>
      </c>
      <c r="T39" s="34">
        <f>SUMIF(O29:O36,"=S",T29:T36)</f>
        <v>2</v>
      </c>
      <c r="U39" s="35">
        <f>SUMIF(O29:O36,"=S",U29:U36)</f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149999999999999" customHeight="1" x14ac:dyDescent="0.2">
      <c r="A40" s="36"/>
      <c r="B40" s="37"/>
      <c r="C40" s="37"/>
      <c r="D40" s="38"/>
      <c r="E40" s="37" t="s">
        <v>29</v>
      </c>
      <c r="F40" s="38">
        <f>SUMIF(D29:D36,"=ÜS",F29:F36)</f>
        <v>2</v>
      </c>
      <c r="G40" s="38">
        <f>SUMIF(D29:D36,"=ÜS",G29:G36)</f>
        <v>0</v>
      </c>
      <c r="H40" s="38">
        <f>SUMIF(D29:D36,"=ÜS",H29:H36)</f>
        <v>0</v>
      </c>
      <c r="I40" s="38">
        <f>SUMIF(D29:D36,"=ÜS",I29:I36)</f>
        <v>2</v>
      </c>
      <c r="J40" s="39">
        <f>SUMIF(D29:D36,"=ÜS",J29:J36)</f>
        <v>3</v>
      </c>
      <c r="K40" s="26"/>
      <c r="L40" s="36"/>
      <c r="M40" s="37"/>
      <c r="N40" s="37"/>
      <c r="O40" s="38"/>
      <c r="P40" s="37" t="s">
        <v>29</v>
      </c>
      <c r="Q40" s="38">
        <f>SUMIF(O29:O36,"=ÜS",Q29:Q36)</f>
        <v>2</v>
      </c>
      <c r="R40" s="38">
        <f>SUMIF(O29:O36,"=ÜS",R29:R36)</f>
        <v>0</v>
      </c>
      <c r="S40" s="38">
        <f>SUMIF(O29:O36,"=ÜS",S29:S36)</f>
        <v>0</v>
      </c>
      <c r="T40" s="38">
        <f>SUMIF(O29:O36,"=ÜS",T29:T36)</f>
        <v>2</v>
      </c>
      <c r="U40" s="39">
        <f>SUMIF(O29:O36,"=ÜS",U29:U36)</f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149999999999999" customHeight="1" x14ac:dyDescent="0.2">
      <c r="A41" s="4"/>
      <c r="B41" s="1"/>
      <c r="C41" s="1"/>
      <c r="D41" s="5"/>
      <c r="E41" s="1"/>
      <c r="F41" s="5"/>
      <c r="G41" s="5"/>
      <c r="H41" s="5"/>
      <c r="I41" s="5"/>
      <c r="J41" s="5"/>
      <c r="K41" s="1"/>
      <c r="L41" s="4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149999999999999" customHeight="1" x14ac:dyDescent="0.2">
      <c r="A42" s="4"/>
      <c r="B42" s="1"/>
      <c r="C42" s="1"/>
      <c r="D42" s="5"/>
      <c r="E42" s="1"/>
      <c r="F42" s="5"/>
      <c r="G42" s="5"/>
      <c r="H42" s="5"/>
      <c r="I42" s="5"/>
      <c r="J42" s="5"/>
      <c r="K42" s="1"/>
      <c r="L42" s="4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149999999999999" customHeight="1" x14ac:dyDescent="0.2">
      <c r="A43" s="4"/>
      <c r="B43" s="1"/>
      <c r="C43" s="1"/>
      <c r="D43" s="5"/>
      <c r="E43" s="1"/>
      <c r="F43" s="5"/>
      <c r="G43" s="5"/>
      <c r="H43" s="5"/>
      <c r="I43" s="5"/>
      <c r="J43" s="5"/>
      <c r="K43" s="1"/>
      <c r="L43" s="4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1.9" customHeight="1" x14ac:dyDescent="0.2">
      <c r="A44" s="115" t="s">
        <v>37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7"/>
      <c r="L44" s="116"/>
      <c r="M44" s="116"/>
      <c r="N44" s="116"/>
      <c r="O44" s="116"/>
      <c r="P44" s="116"/>
      <c r="Q44" s="116"/>
      <c r="R44" s="116"/>
      <c r="S44" s="116"/>
      <c r="T44" s="116"/>
      <c r="U44" s="118"/>
      <c r="V44" s="1"/>
      <c r="W44" s="114"/>
      <c r="X44" s="114"/>
      <c r="Y44" s="114"/>
      <c r="Z44" s="114"/>
      <c r="AA44" s="114"/>
      <c r="AB44" s="114"/>
      <c r="AC44" s="114"/>
      <c r="AD44" s="114"/>
      <c r="AE44" s="1"/>
      <c r="AF44" s="1"/>
      <c r="AG44" s="1"/>
    </row>
    <row r="45" spans="1:33" ht="31.9" customHeight="1" x14ac:dyDescent="0.2">
      <c r="A45" s="72" t="s">
        <v>6</v>
      </c>
      <c r="B45" s="23" t="s">
        <v>7</v>
      </c>
      <c r="C45" s="21" t="s">
        <v>42</v>
      </c>
      <c r="D45" s="22" t="s">
        <v>8</v>
      </c>
      <c r="E45" s="18" t="s">
        <v>9</v>
      </c>
      <c r="F45" s="72" t="s">
        <v>10</v>
      </c>
      <c r="G45" s="72" t="s">
        <v>11</v>
      </c>
      <c r="H45" s="72" t="s">
        <v>12</v>
      </c>
      <c r="I45" s="72" t="s">
        <v>13</v>
      </c>
      <c r="J45" s="72" t="s">
        <v>14</v>
      </c>
      <c r="K45" s="71"/>
      <c r="L45" s="72" t="s">
        <v>6</v>
      </c>
      <c r="M45" s="23" t="s">
        <v>7</v>
      </c>
      <c r="N45" s="21" t="s">
        <v>42</v>
      </c>
      <c r="O45" s="22" t="s">
        <v>8</v>
      </c>
      <c r="P45" s="18" t="s">
        <v>9</v>
      </c>
      <c r="Q45" s="72" t="s">
        <v>10</v>
      </c>
      <c r="R45" s="72" t="s">
        <v>11</v>
      </c>
      <c r="S45" s="72" t="s">
        <v>12</v>
      </c>
      <c r="T45" s="72" t="s">
        <v>13</v>
      </c>
      <c r="U45" s="72" t="s">
        <v>14</v>
      </c>
      <c r="V45" s="1"/>
      <c r="W45" s="8"/>
      <c r="X45" s="9"/>
      <c r="Y45" s="7"/>
      <c r="Z45" s="7"/>
      <c r="AA45" s="7"/>
      <c r="AB45" s="7"/>
      <c r="AC45" s="7"/>
      <c r="AD45" s="10"/>
      <c r="AE45" s="1"/>
      <c r="AF45" s="1"/>
      <c r="AG45" s="1"/>
    </row>
    <row r="46" spans="1:33" ht="16.149999999999999" customHeight="1" x14ac:dyDescent="0.2">
      <c r="A46" s="105" t="s">
        <v>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71"/>
      <c r="L46" s="105" t="s">
        <v>5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"/>
      <c r="W46" s="12"/>
      <c r="X46" s="12"/>
      <c r="Y46" s="12"/>
      <c r="Z46" s="12"/>
      <c r="AA46" s="12"/>
      <c r="AB46" s="12"/>
      <c r="AC46" s="12"/>
      <c r="AD46" s="12"/>
      <c r="AE46" s="1"/>
      <c r="AF46" s="1"/>
      <c r="AG46" s="1"/>
    </row>
    <row r="47" spans="1:33" ht="16.149999999999999" customHeight="1" x14ac:dyDescent="0.2">
      <c r="A47" s="24" t="s">
        <v>215</v>
      </c>
      <c r="B47" s="14" t="s">
        <v>214</v>
      </c>
      <c r="C47" s="14" t="s">
        <v>96</v>
      </c>
      <c r="D47" s="16" t="s">
        <v>18</v>
      </c>
      <c r="E47" s="16" t="s">
        <v>17</v>
      </c>
      <c r="F47" s="16">
        <v>2</v>
      </c>
      <c r="G47" s="16">
        <v>0</v>
      </c>
      <c r="H47" s="16">
        <v>0</v>
      </c>
      <c r="I47" s="43">
        <f t="shared" ref="I47:I56" si="11">F47+(G47+H47)/2</f>
        <v>2</v>
      </c>
      <c r="J47" s="16">
        <v>3</v>
      </c>
      <c r="K47" s="1"/>
      <c r="L47" s="24" t="s">
        <v>198</v>
      </c>
      <c r="M47" s="14" t="s">
        <v>88</v>
      </c>
      <c r="N47" s="14" t="s">
        <v>89</v>
      </c>
      <c r="O47" s="16" t="s">
        <v>18</v>
      </c>
      <c r="P47" s="16" t="s">
        <v>17</v>
      </c>
      <c r="Q47" s="16">
        <v>2</v>
      </c>
      <c r="R47" s="16">
        <v>0</v>
      </c>
      <c r="S47" s="16">
        <v>0</v>
      </c>
      <c r="T47" s="43">
        <f t="shared" ref="T47:T56" si="12">Q47+(R47+S47)/2</f>
        <v>2</v>
      </c>
      <c r="U47" s="16">
        <v>3</v>
      </c>
      <c r="V47" s="1"/>
      <c r="W47" s="12"/>
      <c r="X47" s="12"/>
      <c r="Y47" s="12"/>
      <c r="Z47" s="12"/>
      <c r="AA47" s="12"/>
      <c r="AB47" s="12"/>
      <c r="AC47" s="12"/>
      <c r="AD47" s="12"/>
      <c r="AE47" s="1"/>
      <c r="AF47" s="1"/>
      <c r="AG47" s="1"/>
    </row>
    <row r="48" spans="1:33" ht="16.149999999999999" customHeight="1" x14ac:dyDescent="0.2">
      <c r="A48" s="24" t="s">
        <v>108</v>
      </c>
      <c r="B48" s="14" t="s">
        <v>92</v>
      </c>
      <c r="C48" s="14" t="s">
        <v>93</v>
      </c>
      <c r="D48" s="16" t="s">
        <v>18</v>
      </c>
      <c r="E48" s="16" t="s">
        <v>17</v>
      </c>
      <c r="F48" s="16">
        <v>2</v>
      </c>
      <c r="G48" s="16">
        <v>0</v>
      </c>
      <c r="H48" s="16">
        <v>0</v>
      </c>
      <c r="I48" s="43">
        <f t="shared" si="11"/>
        <v>2</v>
      </c>
      <c r="J48" s="16">
        <v>3</v>
      </c>
      <c r="K48" s="1"/>
      <c r="L48" s="24" t="s">
        <v>201</v>
      </c>
      <c r="M48" s="14" t="s">
        <v>120</v>
      </c>
      <c r="N48" s="14" t="s">
        <v>134</v>
      </c>
      <c r="O48" s="16" t="s">
        <v>18</v>
      </c>
      <c r="P48" s="16" t="s">
        <v>17</v>
      </c>
      <c r="Q48" s="16">
        <v>2</v>
      </c>
      <c r="R48" s="16">
        <v>0</v>
      </c>
      <c r="S48" s="16">
        <v>0</v>
      </c>
      <c r="T48" s="43">
        <f t="shared" si="12"/>
        <v>2</v>
      </c>
      <c r="U48" s="16">
        <v>3</v>
      </c>
      <c r="V48" s="1"/>
      <c r="W48" s="12"/>
      <c r="X48" s="12"/>
      <c r="Y48" s="12"/>
      <c r="Z48" s="12"/>
      <c r="AA48" s="12"/>
      <c r="AB48" s="12"/>
      <c r="AC48" s="12"/>
      <c r="AD48" s="12"/>
      <c r="AE48" s="1"/>
      <c r="AF48" s="1"/>
      <c r="AG48" s="1"/>
    </row>
    <row r="49" spans="1:33" ht="16.149999999999999" customHeight="1" x14ac:dyDescent="0.2">
      <c r="A49" s="24" t="s">
        <v>200</v>
      </c>
      <c r="B49" s="14" t="s">
        <v>118</v>
      </c>
      <c r="C49" s="14" t="s">
        <v>132</v>
      </c>
      <c r="D49" s="16" t="s">
        <v>18</v>
      </c>
      <c r="E49" s="16" t="s">
        <v>17</v>
      </c>
      <c r="F49" s="16">
        <v>2</v>
      </c>
      <c r="G49" s="16">
        <v>0</v>
      </c>
      <c r="H49" s="16">
        <v>0</v>
      </c>
      <c r="I49" s="43">
        <f t="shared" si="11"/>
        <v>2</v>
      </c>
      <c r="J49" s="16">
        <v>3</v>
      </c>
      <c r="K49" s="1"/>
      <c r="L49" s="24" t="s">
        <v>109</v>
      </c>
      <c r="M49" s="14" t="s">
        <v>125</v>
      </c>
      <c r="N49" s="14" t="s">
        <v>135</v>
      </c>
      <c r="O49" s="16" t="s">
        <v>18</v>
      </c>
      <c r="P49" s="16" t="s">
        <v>17</v>
      </c>
      <c r="Q49" s="16">
        <v>2</v>
      </c>
      <c r="R49" s="16">
        <v>0</v>
      </c>
      <c r="S49" s="16">
        <v>0</v>
      </c>
      <c r="T49" s="43">
        <f t="shared" si="12"/>
        <v>2</v>
      </c>
      <c r="U49" s="16">
        <v>3</v>
      </c>
      <c r="V49" s="1"/>
      <c r="W49" s="12"/>
      <c r="X49" s="12"/>
      <c r="Y49" s="12"/>
      <c r="Z49" s="12"/>
      <c r="AA49" s="12"/>
      <c r="AB49" s="12"/>
      <c r="AC49" s="12"/>
      <c r="AD49" s="12"/>
      <c r="AE49" s="1"/>
      <c r="AF49" s="1"/>
      <c r="AG49" s="1"/>
    </row>
    <row r="50" spans="1:33" ht="16.149999999999999" customHeight="1" x14ac:dyDescent="0.2">
      <c r="A50" s="24" t="s">
        <v>216</v>
      </c>
      <c r="B50" s="14" t="s">
        <v>90</v>
      </c>
      <c r="C50" s="14" t="s">
        <v>91</v>
      </c>
      <c r="D50" s="16" t="s">
        <v>18</v>
      </c>
      <c r="E50" s="16" t="s">
        <v>17</v>
      </c>
      <c r="F50" s="16">
        <v>2</v>
      </c>
      <c r="G50" s="16">
        <v>0</v>
      </c>
      <c r="H50" s="16">
        <v>0</v>
      </c>
      <c r="I50" s="43">
        <f t="shared" si="11"/>
        <v>2</v>
      </c>
      <c r="J50" s="16">
        <v>3</v>
      </c>
      <c r="K50" s="1"/>
      <c r="L50" s="24" t="s">
        <v>110</v>
      </c>
      <c r="M50" s="14" t="s">
        <v>121</v>
      </c>
      <c r="N50" s="14" t="s">
        <v>136</v>
      </c>
      <c r="O50" s="16" t="s">
        <v>18</v>
      </c>
      <c r="P50" s="16" t="s">
        <v>17</v>
      </c>
      <c r="Q50" s="16">
        <v>2</v>
      </c>
      <c r="R50" s="16">
        <v>0</v>
      </c>
      <c r="S50" s="16">
        <v>0</v>
      </c>
      <c r="T50" s="43">
        <f t="shared" si="12"/>
        <v>2</v>
      </c>
      <c r="U50" s="16">
        <v>3</v>
      </c>
      <c r="V50" s="1"/>
      <c r="W50" s="12"/>
      <c r="X50" s="12"/>
      <c r="Y50" s="12"/>
      <c r="Z50" s="12"/>
      <c r="AA50" s="12"/>
      <c r="AB50" s="12"/>
      <c r="AC50" s="12"/>
      <c r="AD50" s="12"/>
      <c r="AE50" s="1"/>
      <c r="AF50" s="1"/>
      <c r="AG50" s="1"/>
    </row>
    <row r="51" spans="1:33" ht="16.149999999999999" customHeight="1" x14ac:dyDescent="0.2">
      <c r="A51" s="24" t="s">
        <v>217</v>
      </c>
      <c r="B51" s="14" t="s">
        <v>119</v>
      </c>
      <c r="C51" s="14" t="s">
        <v>124</v>
      </c>
      <c r="D51" s="16" t="s">
        <v>18</v>
      </c>
      <c r="E51" s="16" t="s">
        <v>17</v>
      </c>
      <c r="F51" s="16">
        <v>2</v>
      </c>
      <c r="G51" s="16">
        <v>0</v>
      </c>
      <c r="H51" s="16">
        <v>0</v>
      </c>
      <c r="I51" s="43">
        <f t="shared" si="11"/>
        <v>2</v>
      </c>
      <c r="J51" s="16">
        <v>3</v>
      </c>
      <c r="K51" s="1"/>
      <c r="L51" s="24" t="s">
        <v>123</v>
      </c>
      <c r="M51" s="14" t="s">
        <v>122</v>
      </c>
      <c r="N51" s="14" t="s">
        <v>137</v>
      </c>
      <c r="O51" s="16" t="s">
        <v>18</v>
      </c>
      <c r="P51" s="16" t="s">
        <v>17</v>
      </c>
      <c r="Q51" s="16">
        <v>2</v>
      </c>
      <c r="R51" s="16">
        <v>0</v>
      </c>
      <c r="S51" s="16">
        <v>0</v>
      </c>
      <c r="T51" s="43">
        <f t="shared" si="12"/>
        <v>2</v>
      </c>
      <c r="U51" s="16">
        <v>3</v>
      </c>
      <c r="V51" s="1"/>
      <c r="W51" s="12"/>
      <c r="X51" s="12"/>
      <c r="Y51" s="12"/>
      <c r="Z51" s="12"/>
      <c r="AA51" s="12"/>
      <c r="AB51" s="12"/>
      <c r="AC51" s="12"/>
      <c r="AD51" s="12"/>
      <c r="AE51" s="1"/>
      <c r="AF51" s="1"/>
      <c r="AG51" s="1"/>
    </row>
    <row r="52" spans="1:33" ht="16.149999999999999" customHeight="1" x14ac:dyDescent="0.2">
      <c r="A52" s="24"/>
      <c r="B52" s="14"/>
      <c r="C52" s="14"/>
      <c r="D52" s="16" t="s">
        <v>18</v>
      </c>
      <c r="E52" s="16"/>
      <c r="F52" s="16"/>
      <c r="G52" s="16"/>
      <c r="H52" s="16"/>
      <c r="I52" s="43">
        <f t="shared" si="11"/>
        <v>0</v>
      </c>
      <c r="J52" s="16"/>
      <c r="K52" s="1"/>
      <c r="L52" s="24"/>
      <c r="M52" s="14"/>
      <c r="N52" s="14"/>
      <c r="O52" s="16" t="s">
        <v>18</v>
      </c>
      <c r="P52" s="16"/>
      <c r="Q52" s="16"/>
      <c r="R52" s="16"/>
      <c r="S52" s="16"/>
      <c r="T52" s="43">
        <f t="shared" si="12"/>
        <v>0</v>
      </c>
      <c r="U52" s="16"/>
      <c r="V52" s="1"/>
      <c r="W52" s="12"/>
      <c r="X52" s="12"/>
      <c r="Y52" s="12"/>
      <c r="Z52" s="12"/>
      <c r="AA52" s="12"/>
      <c r="AB52" s="12"/>
      <c r="AC52" s="12"/>
      <c r="AD52" s="12"/>
      <c r="AE52" s="1"/>
      <c r="AF52" s="1"/>
      <c r="AG52" s="1"/>
    </row>
    <row r="53" spans="1:33" ht="16.149999999999999" customHeight="1" x14ac:dyDescent="0.2">
      <c r="A53" s="24"/>
      <c r="B53" s="14"/>
      <c r="C53" s="14"/>
      <c r="D53" s="16" t="s">
        <v>18</v>
      </c>
      <c r="E53" s="16"/>
      <c r="F53" s="16"/>
      <c r="G53" s="16"/>
      <c r="H53" s="16"/>
      <c r="I53" s="43">
        <f t="shared" si="11"/>
        <v>0</v>
      </c>
      <c r="J53" s="16"/>
      <c r="K53" s="1"/>
      <c r="L53" s="24"/>
      <c r="M53" s="14"/>
      <c r="N53" s="14"/>
      <c r="O53" s="16" t="s">
        <v>18</v>
      </c>
      <c r="P53" s="16"/>
      <c r="Q53" s="16"/>
      <c r="R53" s="16"/>
      <c r="S53" s="16"/>
      <c r="T53" s="43">
        <f t="shared" si="12"/>
        <v>0</v>
      </c>
      <c r="U53" s="16"/>
      <c r="V53" s="1"/>
      <c r="W53" s="12"/>
      <c r="X53" s="12"/>
      <c r="Y53" s="12"/>
      <c r="Z53" s="12"/>
      <c r="AA53" s="12"/>
      <c r="AB53" s="12"/>
      <c r="AC53" s="12"/>
      <c r="AD53" s="12"/>
      <c r="AE53" s="1"/>
      <c r="AF53" s="1"/>
      <c r="AG53" s="1"/>
    </row>
    <row r="54" spans="1:33" ht="16.149999999999999" customHeight="1" x14ac:dyDescent="0.2">
      <c r="A54" s="24"/>
      <c r="B54" s="14"/>
      <c r="C54" s="14"/>
      <c r="D54" s="16" t="s">
        <v>18</v>
      </c>
      <c r="E54" s="16"/>
      <c r="F54" s="16"/>
      <c r="G54" s="16"/>
      <c r="H54" s="16"/>
      <c r="I54" s="43">
        <f t="shared" si="11"/>
        <v>0</v>
      </c>
      <c r="J54" s="16"/>
      <c r="K54" s="1"/>
      <c r="L54" s="24"/>
      <c r="M54" s="14"/>
      <c r="N54" s="14"/>
      <c r="O54" s="16" t="s">
        <v>18</v>
      </c>
      <c r="P54" s="16"/>
      <c r="Q54" s="16"/>
      <c r="R54" s="16"/>
      <c r="S54" s="16"/>
      <c r="T54" s="43">
        <f t="shared" si="12"/>
        <v>0</v>
      </c>
      <c r="U54" s="16"/>
      <c r="V54" s="1"/>
      <c r="W54" s="12"/>
      <c r="X54" s="12"/>
      <c r="Y54" s="12"/>
      <c r="Z54" s="12"/>
      <c r="AA54" s="12"/>
      <c r="AB54" s="12"/>
      <c r="AC54" s="12"/>
      <c r="AD54" s="12"/>
      <c r="AE54" s="1"/>
      <c r="AF54" s="1"/>
      <c r="AG54" s="1"/>
    </row>
    <row r="55" spans="1:33" ht="16.149999999999999" customHeight="1" x14ac:dyDescent="0.2">
      <c r="A55" s="24"/>
      <c r="B55" s="14"/>
      <c r="C55" s="14"/>
      <c r="D55" s="16" t="s">
        <v>18</v>
      </c>
      <c r="E55" s="16"/>
      <c r="F55" s="16"/>
      <c r="G55" s="16"/>
      <c r="H55" s="16"/>
      <c r="I55" s="43">
        <f t="shared" si="11"/>
        <v>0</v>
      </c>
      <c r="J55" s="16"/>
      <c r="K55" s="1"/>
      <c r="L55" s="24"/>
      <c r="M55" s="14"/>
      <c r="N55" s="14"/>
      <c r="O55" s="16" t="s">
        <v>18</v>
      </c>
      <c r="P55" s="16"/>
      <c r="Q55" s="16"/>
      <c r="R55" s="16"/>
      <c r="S55" s="16"/>
      <c r="T55" s="43">
        <f t="shared" si="12"/>
        <v>0</v>
      </c>
      <c r="U55" s="16"/>
      <c r="V55" s="1"/>
      <c r="W55" s="12"/>
      <c r="X55" s="12"/>
      <c r="Y55" s="12"/>
      <c r="Z55" s="12"/>
      <c r="AA55" s="12"/>
      <c r="AB55" s="12"/>
      <c r="AC55" s="12"/>
      <c r="AD55" s="12"/>
      <c r="AE55" s="1"/>
      <c r="AF55" s="1"/>
      <c r="AG55" s="1"/>
    </row>
    <row r="56" spans="1:33" ht="16.149999999999999" customHeight="1" x14ac:dyDescent="0.2">
      <c r="A56" s="24"/>
      <c r="B56" s="14"/>
      <c r="C56" s="14"/>
      <c r="D56" s="16" t="s">
        <v>18</v>
      </c>
      <c r="E56" s="16"/>
      <c r="F56" s="16"/>
      <c r="G56" s="16"/>
      <c r="H56" s="16"/>
      <c r="I56" s="43">
        <f t="shared" si="11"/>
        <v>0</v>
      </c>
      <c r="J56" s="16"/>
      <c r="K56" s="1"/>
      <c r="L56" s="24"/>
      <c r="M56" s="14"/>
      <c r="N56" s="14"/>
      <c r="O56" s="16" t="s">
        <v>18</v>
      </c>
      <c r="P56" s="16"/>
      <c r="Q56" s="16"/>
      <c r="R56" s="16"/>
      <c r="S56" s="16"/>
      <c r="T56" s="43">
        <f t="shared" si="12"/>
        <v>0</v>
      </c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149999999999999" customHeight="1" x14ac:dyDescent="0.2">
      <c r="A57" s="105" t="s">
        <v>31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75"/>
      <c r="L57" s="105" t="s">
        <v>32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149999999999999" customHeight="1" x14ac:dyDescent="0.2">
      <c r="A58" s="24" t="s">
        <v>111</v>
      </c>
      <c r="B58" s="14" t="s">
        <v>129</v>
      </c>
      <c r="C58" s="14" t="s">
        <v>138</v>
      </c>
      <c r="D58" s="16" t="s">
        <v>18</v>
      </c>
      <c r="E58" s="16" t="s">
        <v>17</v>
      </c>
      <c r="F58" s="16">
        <v>2</v>
      </c>
      <c r="G58" s="16">
        <v>0</v>
      </c>
      <c r="H58" s="16">
        <v>0</v>
      </c>
      <c r="I58" s="43">
        <f t="shared" ref="I58:I67" si="13">F58+(G58+H58)/2</f>
        <v>2</v>
      </c>
      <c r="J58" s="16">
        <v>3</v>
      </c>
      <c r="K58" s="1"/>
      <c r="L58" s="24" t="s">
        <v>114</v>
      </c>
      <c r="M58" s="14" t="s">
        <v>126</v>
      </c>
      <c r="N58" s="14" t="s">
        <v>141</v>
      </c>
      <c r="O58" s="16" t="s">
        <v>18</v>
      </c>
      <c r="P58" s="16" t="s">
        <v>17</v>
      </c>
      <c r="Q58" s="16">
        <v>2</v>
      </c>
      <c r="R58" s="16">
        <v>0</v>
      </c>
      <c r="S58" s="16">
        <v>0</v>
      </c>
      <c r="T58" s="43">
        <f t="shared" ref="T58:T67" si="14">Q58+(R58+S58)/2</f>
        <v>2</v>
      </c>
      <c r="U58" s="16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149999999999999" customHeight="1" x14ac:dyDescent="0.2">
      <c r="A59" s="24" t="s">
        <v>112</v>
      </c>
      <c r="B59" s="14" t="s">
        <v>130</v>
      </c>
      <c r="C59" s="14" t="s">
        <v>139</v>
      </c>
      <c r="D59" s="16" t="s">
        <v>18</v>
      </c>
      <c r="E59" s="16" t="s">
        <v>17</v>
      </c>
      <c r="F59" s="16">
        <v>2</v>
      </c>
      <c r="G59" s="16">
        <v>0</v>
      </c>
      <c r="H59" s="16">
        <v>0</v>
      </c>
      <c r="I59" s="43">
        <f t="shared" si="13"/>
        <v>2</v>
      </c>
      <c r="J59" s="16">
        <v>3</v>
      </c>
      <c r="K59" s="1"/>
      <c r="L59" s="24" t="s">
        <v>115</v>
      </c>
      <c r="M59" s="14" t="s">
        <v>127</v>
      </c>
      <c r="N59" s="14" t="s">
        <v>142</v>
      </c>
      <c r="O59" s="16" t="s">
        <v>18</v>
      </c>
      <c r="P59" s="16" t="s">
        <v>17</v>
      </c>
      <c r="Q59" s="16">
        <v>2</v>
      </c>
      <c r="R59" s="16">
        <v>0</v>
      </c>
      <c r="S59" s="16">
        <v>0</v>
      </c>
      <c r="T59" s="43">
        <f t="shared" si="14"/>
        <v>2</v>
      </c>
      <c r="U59" s="16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6.149999999999999" customHeight="1" x14ac:dyDescent="0.2">
      <c r="A60" s="24" t="s">
        <v>218</v>
      </c>
      <c r="B60" s="14" t="s">
        <v>131</v>
      </c>
      <c r="C60" s="14" t="s">
        <v>140</v>
      </c>
      <c r="D60" s="16" t="s">
        <v>18</v>
      </c>
      <c r="E60" s="16" t="s">
        <v>17</v>
      </c>
      <c r="F60" s="16">
        <v>2</v>
      </c>
      <c r="G60" s="16">
        <v>0</v>
      </c>
      <c r="H60" s="16">
        <v>0</v>
      </c>
      <c r="I60" s="43">
        <f t="shared" si="13"/>
        <v>2</v>
      </c>
      <c r="J60" s="16">
        <v>3</v>
      </c>
      <c r="K60" s="1"/>
      <c r="L60" s="24" t="s">
        <v>116</v>
      </c>
      <c r="M60" s="14" t="s">
        <v>128</v>
      </c>
      <c r="N60" s="14" t="s">
        <v>143</v>
      </c>
      <c r="O60" s="16" t="s">
        <v>18</v>
      </c>
      <c r="P60" s="16" t="s">
        <v>17</v>
      </c>
      <c r="Q60" s="16">
        <v>2</v>
      </c>
      <c r="R60" s="16">
        <v>0</v>
      </c>
      <c r="S60" s="16">
        <v>0</v>
      </c>
      <c r="T60" s="43">
        <f t="shared" si="14"/>
        <v>2</v>
      </c>
      <c r="U60" s="16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149999999999999" customHeight="1" x14ac:dyDescent="0.2">
      <c r="A61" s="24" t="s">
        <v>113</v>
      </c>
      <c r="B61" s="14" t="s">
        <v>133</v>
      </c>
      <c r="C61" s="14" t="s">
        <v>87</v>
      </c>
      <c r="D61" s="16" t="s">
        <v>18</v>
      </c>
      <c r="E61" s="16" t="s">
        <v>17</v>
      </c>
      <c r="F61" s="16">
        <v>2</v>
      </c>
      <c r="G61" s="16">
        <v>0</v>
      </c>
      <c r="H61" s="16">
        <v>0</v>
      </c>
      <c r="I61" s="43">
        <f t="shared" si="13"/>
        <v>2</v>
      </c>
      <c r="J61" s="16">
        <v>3</v>
      </c>
      <c r="K61" s="1"/>
      <c r="L61" s="24" t="s">
        <v>117</v>
      </c>
      <c r="M61" s="14" t="s">
        <v>94</v>
      </c>
      <c r="N61" s="14" t="s">
        <v>95</v>
      </c>
      <c r="O61" s="16" t="s">
        <v>18</v>
      </c>
      <c r="P61" s="16" t="s">
        <v>17</v>
      </c>
      <c r="Q61" s="16">
        <v>2</v>
      </c>
      <c r="R61" s="16">
        <v>0</v>
      </c>
      <c r="S61" s="16">
        <v>0</v>
      </c>
      <c r="T61" s="43">
        <f t="shared" si="14"/>
        <v>2</v>
      </c>
      <c r="U61" s="16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149999999999999" customHeight="1" x14ac:dyDescent="0.2">
      <c r="A62" s="24"/>
      <c r="B62" s="14"/>
      <c r="C62" s="14"/>
      <c r="D62" s="16" t="s">
        <v>18</v>
      </c>
      <c r="E62" s="16" t="s">
        <v>17</v>
      </c>
      <c r="F62" s="16"/>
      <c r="G62" s="16"/>
      <c r="H62" s="16"/>
      <c r="I62" s="43">
        <f t="shared" si="13"/>
        <v>0</v>
      </c>
      <c r="J62" s="16"/>
      <c r="K62" s="1"/>
      <c r="L62" s="24"/>
      <c r="M62" s="14"/>
      <c r="N62" s="14"/>
      <c r="O62" s="16" t="s">
        <v>18</v>
      </c>
      <c r="P62" s="16" t="s">
        <v>17</v>
      </c>
      <c r="Q62" s="16"/>
      <c r="R62" s="16"/>
      <c r="S62" s="16"/>
      <c r="T62" s="43">
        <f t="shared" si="14"/>
        <v>0</v>
      </c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149999999999999" customHeight="1" x14ac:dyDescent="0.2">
      <c r="A63" s="24"/>
      <c r="B63" s="14"/>
      <c r="C63" s="14"/>
      <c r="D63" s="16" t="s">
        <v>18</v>
      </c>
      <c r="E63" s="16"/>
      <c r="F63" s="16"/>
      <c r="G63" s="16"/>
      <c r="H63" s="16"/>
      <c r="I63" s="43">
        <f t="shared" si="13"/>
        <v>0</v>
      </c>
      <c r="J63" s="16"/>
      <c r="K63" s="1"/>
      <c r="L63" s="24"/>
      <c r="M63" s="14"/>
      <c r="N63" s="14"/>
      <c r="O63" s="16" t="s">
        <v>18</v>
      </c>
      <c r="P63" s="16" t="s">
        <v>17</v>
      </c>
      <c r="Q63" s="16"/>
      <c r="R63" s="16"/>
      <c r="S63" s="16"/>
      <c r="T63" s="43">
        <f t="shared" si="14"/>
        <v>0</v>
      </c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149999999999999" customHeight="1" x14ac:dyDescent="0.2">
      <c r="A64" s="24"/>
      <c r="B64" s="14"/>
      <c r="C64" s="14"/>
      <c r="D64" s="16" t="s">
        <v>18</v>
      </c>
      <c r="E64" s="16"/>
      <c r="F64" s="16"/>
      <c r="G64" s="16"/>
      <c r="H64" s="16"/>
      <c r="I64" s="43">
        <f t="shared" si="13"/>
        <v>0</v>
      </c>
      <c r="J64" s="16"/>
      <c r="K64" s="1"/>
      <c r="L64" s="24"/>
      <c r="M64" s="14"/>
      <c r="N64" s="14"/>
      <c r="O64" s="16" t="s">
        <v>18</v>
      </c>
      <c r="P64" s="16"/>
      <c r="Q64" s="16"/>
      <c r="R64" s="16"/>
      <c r="S64" s="16"/>
      <c r="T64" s="43">
        <f t="shared" si="14"/>
        <v>0</v>
      </c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149999999999999" customHeight="1" x14ac:dyDescent="0.2">
      <c r="A65" s="24"/>
      <c r="B65" s="14"/>
      <c r="C65" s="14"/>
      <c r="D65" s="16" t="s">
        <v>18</v>
      </c>
      <c r="E65" s="16"/>
      <c r="F65" s="16"/>
      <c r="G65" s="16"/>
      <c r="H65" s="16"/>
      <c r="I65" s="43">
        <f t="shared" si="13"/>
        <v>0</v>
      </c>
      <c r="J65" s="16"/>
      <c r="K65" s="1"/>
      <c r="L65" s="24"/>
      <c r="M65" s="14"/>
      <c r="N65" s="14"/>
      <c r="O65" s="16" t="s">
        <v>18</v>
      </c>
      <c r="P65" s="16"/>
      <c r="Q65" s="16"/>
      <c r="R65" s="16"/>
      <c r="S65" s="16"/>
      <c r="T65" s="43">
        <f t="shared" si="14"/>
        <v>0</v>
      </c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149999999999999" customHeight="1" x14ac:dyDescent="0.2">
      <c r="A66" s="24"/>
      <c r="B66" s="14"/>
      <c r="C66" s="14"/>
      <c r="D66" s="16" t="s">
        <v>18</v>
      </c>
      <c r="E66" s="16"/>
      <c r="F66" s="16"/>
      <c r="G66" s="16"/>
      <c r="H66" s="16"/>
      <c r="I66" s="43">
        <f t="shared" si="13"/>
        <v>0</v>
      </c>
      <c r="J66" s="16"/>
      <c r="K66" s="1"/>
      <c r="L66" s="24"/>
      <c r="M66" s="14"/>
      <c r="N66" s="14"/>
      <c r="O66" s="16" t="s">
        <v>18</v>
      </c>
      <c r="P66" s="16"/>
      <c r="Q66" s="16"/>
      <c r="R66" s="16"/>
      <c r="S66" s="16"/>
      <c r="T66" s="43">
        <f t="shared" si="14"/>
        <v>0</v>
      </c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149999999999999" customHeight="1" x14ac:dyDescent="0.2">
      <c r="A67" s="24"/>
      <c r="B67" s="14"/>
      <c r="C67" s="14"/>
      <c r="D67" s="16" t="s">
        <v>18</v>
      </c>
      <c r="E67" s="16"/>
      <c r="F67" s="16"/>
      <c r="G67" s="16"/>
      <c r="H67" s="16"/>
      <c r="I67" s="43">
        <f t="shared" si="13"/>
        <v>0</v>
      </c>
      <c r="J67" s="16"/>
      <c r="K67" s="1"/>
      <c r="L67" s="24"/>
      <c r="M67" s="14"/>
      <c r="N67" s="14"/>
      <c r="O67" s="16" t="s">
        <v>18</v>
      </c>
      <c r="P67" s="16"/>
      <c r="Q67" s="16"/>
      <c r="R67" s="16"/>
      <c r="S67" s="16"/>
      <c r="T67" s="43">
        <f t="shared" si="14"/>
        <v>0</v>
      </c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149999999999999" customHeight="1" x14ac:dyDescent="0.2">
      <c r="A68" s="76"/>
      <c r="B68" s="20"/>
      <c r="C68" s="20"/>
      <c r="D68" s="77"/>
      <c r="E68" s="20"/>
      <c r="F68" s="77"/>
      <c r="G68" s="77"/>
      <c r="H68" s="77"/>
      <c r="I68" s="77"/>
      <c r="J68" s="77"/>
      <c r="K68" s="20"/>
      <c r="L68" s="76"/>
      <c r="M68" s="20"/>
      <c r="N68" s="20"/>
      <c r="O68" s="77"/>
      <c r="P68" s="20"/>
      <c r="Q68" s="20"/>
      <c r="R68" s="20"/>
      <c r="S68" s="20"/>
      <c r="T68" s="20"/>
      <c r="U68" s="2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149999999999999" customHeight="1" x14ac:dyDescent="0.2">
      <c r="A69" s="76"/>
      <c r="B69" s="20"/>
      <c r="C69" s="20"/>
      <c r="D69" s="77"/>
      <c r="E69" s="20"/>
      <c r="F69" s="77"/>
      <c r="G69" s="77"/>
      <c r="H69" s="77"/>
      <c r="I69" s="77"/>
      <c r="J69" s="77"/>
      <c r="K69" s="20"/>
      <c r="L69" s="76"/>
      <c r="M69" s="20"/>
      <c r="N69" s="20"/>
      <c r="O69" s="77"/>
      <c r="P69" s="20"/>
      <c r="Q69" s="20"/>
      <c r="R69" s="20"/>
      <c r="S69" s="20"/>
      <c r="T69" s="20"/>
      <c r="U69" s="2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6.149999999999999" customHeight="1" x14ac:dyDescent="0.2">
      <c r="A70" s="107" t="s">
        <v>82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20"/>
      <c r="L70" s="90" t="s">
        <v>38</v>
      </c>
      <c r="M70" s="91"/>
      <c r="N70" s="91"/>
      <c r="O70" s="91"/>
      <c r="P70" s="91"/>
      <c r="Q70" s="91"/>
      <c r="R70" s="91"/>
      <c r="S70" s="91"/>
      <c r="T70" s="91"/>
      <c r="U70" s="91"/>
      <c r="V70" s="9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6.25" customHeight="1" x14ac:dyDescent="0.2">
      <c r="A71" s="72" t="s">
        <v>6</v>
      </c>
      <c r="B71" s="23" t="s">
        <v>7</v>
      </c>
      <c r="C71" s="21" t="s">
        <v>42</v>
      </c>
      <c r="D71" s="22" t="s">
        <v>8</v>
      </c>
      <c r="E71" s="18" t="s">
        <v>9</v>
      </c>
      <c r="F71" s="72" t="s">
        <v>10</v>
      </c>
      <c r="G71" s="72" t="s">
        <v>11</v>
      </c>
      <c r="H71" s="72" t="s">
        <v>12</v>
      </c>
      <c r="I71" s="72" t="s">
        <v>13</v>
      </c>
      <c r="J71" s="72" t="s">
        <v>14</v>
      </c>
      <c r="K71" s="20"/>
      <c r="L71" s="72" t="s">
        <v>6</v>
      </c>
      <c r="M71" s="23" t="s">
        <v>7</v>
      </c>
      <c r="N71" s="21" t="s">
        <v>42</v>
      </c>
      <c r="O71" s="22" t="s">
        <v>8</v>
      </c>
      <c r="P71" s="18" t="s">
        <v>9</v>
      </c>
      <c r="Q71" s="72" t="s">
        <v>10</v>
      </c>
      <c r="R71" s="72" t="s">
        <v>11</v>
      </c>
      <c r="S71" s="72" t="s">
        <v>12</v>
      </c>
      <c r="T71" s="72" t="s">
        <v>13</v>
      </c>
      <c r="U71" s="72" t="s">
        <v>14</v>
      </c>
      <c r="V71" s="73" t="s">
        <v>39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6.149999999999999" customHeight="1" x14ac:dyDescent="0.2">
      <c r="A72" s="83" t="s">
        <v>97</v>
      </c>
      <c r="B72" s="81"/>
      <c r="C72" s="81"/>
      <c r="D72" s="82" t="s">
        <v>18</v>
      </c>
      <c r="E72" s="82" t="s">
        <v>19</v>
      </c>
      <c r="F72" s="82">
        <v>2</v>
      </c>
      <c r="G72" s="82">
        <v>0</v>
      </c>
      <c r="H72" s="82">
        <v>0</v>
      </c>
      <c r="I72" s="43">
        <f t="shared" ref="I72:I81" si="15">F72+(G72+H72)/2</f>
        <v>2</v>
      </c>
      <c r="J72" s="16">
        <v>3</v>
      </c>
      <c r="K72" s="1"/>
      <c r="L72" s="84" t="s">
        <v>144</v>
      </c>
      <c r="M72" s="84"/>
      <c r="N72" s="84"/>
      <c r="O72" s="85" t="s">
        <v>21</v>
      </c>
      <c r="P72" s="85" t="s">
        <v>19</v>
      </c>
      <c r="Q72" s="85">
        <v>2</v>
      </c>
      <c r="R72" s="85">
        <v>0</v>
      </c>
      <c r="S72" s="85">
        <v>0</v>
      </c>
      <c r="T72" s="38">
        <f t="shared" ref="T72:T81" si="16">Q72+(R72+S72)/2</f>
        <v>2</v>
      </c>
      <c r="U72" s="74">
        <v>3</v>
      </c>
      <c r="V72" s="86" t="s">
        <v>44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6.149999999999999" customHeight="1" x14ac:dyDescent="0.2">
      <c r="A73" s="83" t="s">
        <v>98</v>
      </c>
      <c r="B73" s="81"/>
      <c r="C73" s="81"/>
      <c r="D73" s="82" t="s">
        <v>18</v>
      </c>
      <c r="E73" s="82" t="s">
        <v>19</v>
      </c>
      <c r="F73" s="82">
        <v>2</v>
      </c>
      <c r="G73" s="82">
        <v>0</v>
      </c>
      <c r="H73" s="82">
        <v>0</v>
      </c>
      <c r="I73" s="43">
        <f t="shared" si="15"/>
        <v>2</v>
      </c>
      <c r="J73" s="16">
        <v>3</v>
      </c>
      <c r="K73" s="1"/>
      <c r="L73" s="84" t="s">
        <v>145</v>
      </c>
      <c r="M73" s="84"/>
      <c r="N73" s="84"/>
      <c r="O73" s="85" t="s">
        <v>21</v>
      </c>
      <c r="P73" s="85" t="s">
        <v>19</v>
      </c>
      <c r="Q73" s="85">
        <v>2</v>
      </c>
      <c r="R73" s="85">
        <v>0</v>
      </c>
      <c r="S73" s="85">
        <v>0</v>
      </c>
      <c r="T73" s="38">
        <f t="shared" si="16"/>
        <v>2</v>
      </c>
      <c r="U73" s="74">
        <v>3</v>
      </c>
      <c r="V73" s="86" t="s">
        <v>81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6.149999999999999" customHeight="1" x14ac:dyDescent="0.2">
      <c r="A74" s="83" t="s">
        <v>99</v>
      </c>
      <c r="B74" s="81"/>
      <c r="C74" s="81"/>
      <c r="D74" s="82" t="s">
        <v>18</v>
      </c>
      <c r="E74" s="82" t="s">
        <v>17</v>
      </c>
      <c r="F74" s="82">
        <v>2</v>
      </c>
      <c r="G74" s="82">
        <v>0</v>
      </c>
      <c r="H74" s="82">
        <v>0</v>
      </c>
      <c r="I74" s="43">
        <f t="shared" si="15"/>
        <v>2</v>
      </c>
      <c r="J74" s="16">
        <v>3</v>
      </c>
      <c r="K74" s="1"/>
      <c r="L74" s="84" t="s">
        <v>146</v>
      </c>
      <c r="M74" s="84"/>
      <c r="N74" s="84"/>
      <c r="O74" s="85" t="s">
        <v>21</v>
      </c>
      <c r="P74" s="85" t="s">
        <v>19</v>
      </c>
      <c r="Q74" s="85">
        <v>2</v>
      </c>
      <c r="R74" s="85">
        <v>0</v>
      </c>
      <c r="S74" s="85">
        <v>0</v>
      </c>
      <c r="T74" s="38">
        <f t="shared" si="16"/>
        <v>2</v>
      </c>
      <c r="U74" s="74">
        <v>3</v>
      </c>
      <c r="V74" s="86" t="s">
        <v>81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6.149999999999999" customHeight="1" x14ac:dyDescent="0.2">
      <c r="A75" s="83" t="s">
        <v>100</v>
      </c>
      <c r="B75" s="81"/>
      <c r="C75" s="81"/>
      <c r="D75" s="82" t="s">
        <v>18</v>
      </c>
      <c r="E75" s="82" t="s">
        <v>19</v>
      </c>
      <c r="F75" s="82">
        <v>2</v>
      </c>
      <c r="G75" s="82">
        <v>0</v>
      </c>
      <c r="H75" s="82">
        <v>0</v>
      </c>
      <c r="I75" s="43">
        <f t="shared" si="15"/>
        <v>2</v>
      </c>
      <c r="J75" s="16">
        <v>3</v>
      </c>
      <c r="K75" s="1"/>
      <c r="L75" s="84" t="s">
        <v>147</v>
      </c>
      <c r="M75" s="84"/>
      <c r="N75" s="84"/>
      <c r="O75" s="85" t="s">
        <v>21</v>
      </c>
      <c r="P75" s="85" t="s">
        <v>19</v>
      </c>
      <c r="Q75" s="85">
        <v>2</v>
      </c>
      <c r="R75" s="85">
        <v>0</v>
      </c>
      <c r="S75" s="85">
        <v>0</v>
      </c>
      <c r="T75" s="38">
        <f t="shared" si="16"/>
        <v>2</v>
      </c>
      <c r="U75" s="74">
        <v>3</v>
      </c>
      <c r="V75" s="86" t="s">
        <v>81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6.149999999999999" customHeight="1" x14ac:dyDescent="0.2">
      <c r="A76" s="83" t="s">
        <v>101</v>
      </c>
      <c r="B76" s="81"/>
      <c r="C76" s="81"/>
      <c r="D76" s="82" t="s">
        <v>18</v>
      </c>
      <c r="E76" s="82" t="s">
        <v>19</v>
      </c>
      <c r="F76" s="82">
        <v>2</v>
      </c>
      <c r="G76" s="82">
        <v>0</v>
      </c>
      <c r="H76" s="82">
        <v>0</v>
      </c>
      <c r="I76" s="43">
        <f t="shared" si="15"/>
        <v>2</v>
      </c>
      <c r="J76" s="16">
        <v>3</v>
      </c>
      <c r="K76" s="1"/>
      <c r="L76" s="84" t="s">
        <v>148</v>
      </c>
      <c r="M76" s="84"/>
      <c r="N76" s="84"/>
      <c r="O76" s="85" t="s">
        <v>21</v>
      </c>
      <c r="P76" s="85" t="s">
        <v>19</v>
      </c>
      <c r="Q76" s="85">
        <v>2</v>
      </c>
      <c r="R76" s="85">
        <v>0</v>
      </c>
      <c r="S76" s="85">
        <v>0</v>
      </c>
      <c r="T76" s="38">
        <f t="shared" si="16"/>
        <v>2</v>
      </c>
      <c r="U76" s="74">
        <v>3</v>
      </c>
      <c r="V76" s="86" t="s">
        <v>40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6.149999999999999" customHeight="1" x14ac:dyDescent="0.2">
      <c r="A77" s="83" t="s">
        <v>102</v>
      </c>
      <c r="B77" s="81"/>
      <c r="C77" s="81"/>
      <c r="D77" s="82" t="s">
        <v>18</v>
      </c>
      <c r="E77" s="82" t="s">
        <v>19</v>
      </c>
      <c r="F77" s="82">
        <v>2</v>
      </c>
      <c r="G77" s="82">
        <v>0</v>
      </c>
      <c r="H77" s="82">
        <v>0</v>
      </c>
      <c r="I77" s="43">
        <f t="shared" si="15"/>
        <v>2</v>
      </c>
      <c r="J77" s="16">
        <v>3</v>
      </c>
      <c r="K77" s="1"/>
      <c r="L77" s="84" t="s">
        <v>149</v>
      </c>
      <c r="M77" s="84"/>
      <c r="N77" s="84"/>
      <c r="O77" s="85" t="s">
        <v>21</v>
      </c>
      <c r="P77" s="85" t="s">
        <v>19</v>
      </c>
      <c r="Q77" s="85">
        <v>2</v>
      </c>
      <c r="R77" s="85">
        <v>0</v>
      </c>
      <c r="S77" s="85">
        <v>0</v>
      </c>
      <c r="T77" s="38">
        <f t="shared" si="16"/>
        <v>2</v>
      </c>
      <c r="U77" s="74">
        <v>3</v>
      </c>
      <c r="V77" s="86" t="s">
        <v>40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6.149999999999999" customHeight="1" x14ac:dyDescent="0.2">
      <c r="A78" s="83" t="s">
        <v>103</v>
      </c>
      <c r="B78" s="81"/>
      <c r="C78" s="81"/>
      <c r="D78" s="82" t="s">
        <v>18</v>
      </c>
      <c r="E78" s="82" t="s">
        <v>19</v>
      </c>
      <c r="F78" s="82">
        <v>2</v>
      </c>
      <c r="G78" s="82">
        <v>0</v>
      </c>
      <c r="H78" s="82">
        <v>0</v>
      </c>
      <c r="I78" s="43">
        <f t="shared" si="15"/>
        <v>2</v>
      </c>
      <c r="J78" s="16">
        <v>3</v>
      </c>
      <c r="K78" s="1"/>
      <c r="L78" s="84" t="s">
        <v>150</v>
      </c>
      <c r="M78" s="84"/>
      <c r="N78" s="84"/>
      <c r="O78" s="85" t="s">
        <v>21</v>
      </c>
      <c r="P78" s="85" t="s">
        <v>19</v>
      </c>
      <c r="Q78" s="85">
        <v>2</v>
      </c>
      <c r="R78" s="85">
        <v>0</v>
      </c>
      <c r="S78" s="85">
        <v>0</v>
      </c>
      <c r="T78" s="38">
        <f t="shared" si="16"/>
        <v>2</v>
      </c>
      <c r="U78" s="74">
        <v>3</v>
      </c>
      <c r="V78" s="86" t="s">
        <v>44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6.149999999999999" customHeight="1" x14ac:dyDescent="0.2">
      <c r="A79" s="83" t="s">
        <v>104</v>
      </c>
      <c r="B79" s="81"/>
      <c r="C79" s="81"/>
      <c r="D79" s="82" t="s">
        <v>18</v>
      </c>
      <c r="E79" s="82" t="s">
        <v>19</v>
      </c>
      <c r="F79" s="82">
        <v>2</v>
      </c>
      <c r="G79" s="82">
        <v>0</v>
      </c>
      <c r="H79" s="82">
        <v>0</v>
      </c>
      <c r="I79" s="43">
        <f t="shared" si="15"/>
        <v>2</v>
      </c>
      <c r="J79" s="16">
        <v>3</v>
      </c>
      <c r="K79" s="1"/>
      <c r="L79" s="84" t="s">
        <v>151</v>
      </c>
      <c r="M79" s="84"/>
      <c r="N79" s="84"/>
      <c r="O79" s="85" t="s">
        <v>21</v>
      </c>
      <c r="P79" s="85" t="s">
        <v>19</v>
      </c>
      <c r="Q79" s="85">
        <v>2</v>
      </c>
      <c r="R79" s="85">
        <v>0</v>
      </c>
      <c r="S79" s="85">
        <v>0</v>
      </c>
      <c r="T79" s="38">
        <f t="shared" si="16"/>
        <v>2</v>
      </c>
      <c r="U79" s="74">
        <v>3</v>
      </c>
      <c r="V79" s="86" t="s">
        <v>44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6.149999999999999" customHeight="1" x14ac:dyDescent="0.2">
      <c r="A80" s="83" t="s">
        <v>105</v>
      </c>
      <c r="B80" s="81"/>
      <c r="C80" s="81"/>
      <c r="D80" s="82" t="s">
        <v>18</v>
      </c>
      <c r="E80" s="82" t="s">
        <v>19</v>
      </c>
      <c r="F80" s="82">
        <v>2</v>
      </c>
      <c r="G80" s="82">
        <v>0</v>
      </c>
      <c r="H80" s="82">
        <v>0</v>
      </c>
      <c r="I80" s="43">
        <f t="shared" si="15"/>
        <v>2</v>
      </c>
      <c r="J80" s="16">
        <v>3</v>
      </c>
      <c r="K80" s="1"/>
      <c r="L80" s="84" t="s">
        <v>152</v>
      </c>
      <c r="M80" s="84"/>
      <c r="N80" s="84"/>
      <c r="O80" s="85" t="s">
        <v>21</v>
      </c>
      <c r="P80" s="85" t="s">
        <v>19</v>
      </c>
      <c r="Q80" s="85">
        <v>2</v>
      </c>
      <c r="R80" s="85">
        <v>0</v>
      </c>
      <c r="S80" s="85">
        <v>0</v>
      </c>
      <c r="T80" s="38">
        <f t="shared" si="16"/>
        <v>2</v>
      </c>
      <c r="U80" s="74">
        <v>3</v>
      </c>
      <c r="V80" s="86" t="s">
        <v>107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6.149999999999999" customHeight="1" x14ac:dyDescent="0.2">
      <c r="A81" s="83" t="s">
        <v>106</v>
      </c>
      <c r="B81" s="81"/>
      <c r="C81" s="81"/>
      <c r="D81" s="82" t="s">
        <v>18</v>
      </c>
      <c r="E81" s="82" t="s">
        <v>19</v>
      </c>
      <c r="F81" s="82">
        <v>2</v>
      </c>
      <c r="G81" s="82">
        <v>0</v>
      </c>
      <c r="H81" s="82">
        <v>0</v>
      </c>
      <c r="I81" s="43">
        <f t="shared" si="15"/>
        <v>2</v>
      </c>
      <c r="J81" s="16">
        <v>3</v>
      </c>
      <c r="K81" s="1"/>
      <c r="L81" s="84" t="s">
        <v>153</v>
      </c>
      <c r="M81" s="84"/>
      <c r="N81" s="84"/>
      <c r="O81" s="85" t="s">
        <v>21</v>
      </c>
      <c r="P81" s="85" t="s">
        <v>19</v>
      </c>
      <c r="Q81" s="85">
        <v>2</v>
      </c>
      <c r="R81" s="85">
        <v>0</v>
      </c>
      <c r="S81" s="85">
        <v>0</v>
      </c>
      <c r="T81" s="38">
        <f t="shared" si="16"/>
        <v>2</v>
      </c>
      <c r="U81" s="74">
        <v>3</v>
      </c>
      <c r="V81" s="86" t="s">
        <v>40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6.149999999999999" customHeight="1" x14ac:dyDescent="0.2">
      <c r="A82" s="4"/>
      <c r="B82" s="1"/>
      <c r="C82" s="1"/>
      <c r="D82" s="5"/>
      <c r="E82" s="1"/>
      <c r="F82" s="5"/>
      <c r="G82" s="5"/>
      <c r="H82" s="5"/>
      <c r="I82" s="5"/>
      <c r="J82" s="5"/>
      <c r="K82" s="1"/>
      <c r="L82" s="4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6.149999999999999" customHeight="1" x14ac:dyDescent="0.2">
      <c r="A83" s="4"/>
      <c r="B83" s="1"/>
      <c r="C83" s="1"/>
      <c r="D83" s="5"/>
      <c r="E83" s="1"/>
      <c r="F83" s="5"/>
      <c r="G83" s="5"/>
      <c r="H83" s="5"/>
      <c r="I83" s="5"/>
      <c r="J83" s="5"/>
      <c r="K83" s="1"/>
      <c r="L83" s="4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6.149999999999999" customHeight="1" x14ac:dyDescent="0.2">
      <c r="A84" s="4"/>
      <c r="B84" s="1"/>
      <c r="C84" s="1"/>
      <c r="D84" s="5"/>
      <c r="E84" s="1"/>
      <c r="F84" s="5"/>
      <c r="G84" s="5"/>
      <c r="H84" s="5"/>
      <c r="I84" s="5"/>
      <c r="J84" s="5"/>
      <c r="K84" s="1"/>
      <c r="L84" s="4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6.149999999999999" customHeight="1" x14ac:dyDescent="0.2">
      <c r="A85" s="4"/>
      <c r="B85" s="1"/>
      <c r="C85" s="1"/>
      <c r="D85" s="5"/>
      <c r="E85" s="1"/>
      <c r="F85" s="5"/>
      <c r="G85" s="5"/>
      <c r="H85" s="5"/>
      <c r="I85" s="5"/>
      <c r="J85" s="5"/>
      <c r="K85" s="1"/>
      <c r="L85" s="4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6.149999999999999" customHeight="1" x14ac:dyDescent="0.2">
      <c r="A86" s="4"/>
      <c r="B86" s="1"/>
      <c r="C86" s="1"/>
      <c r="D86" s="5"/>
      <c r="E86" s="1"/>
      <c r="F86" s="5"/>
      <c r="G86" s="5"/>
      <c r="H86" s="5"/>
      <c r="I86" s="5"/>
      <c r="J86" s="5"/>
      <c r="K86" s="1"/>
      <c r="L86" s="4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6.149999999999999" customHeight="1" x14ac:dyDescent="0.2">
      <c r="A87" s="4"/>
      <c r="B87" s="1"/>
      <c r="C87" s="1"/>
      <c r="D87" s="5"/>
      <c r="E87" s="1"/>
      <c r="F87" s="5"/>
      <c r="G87" s="5"/>
      <c r="H87" s="5"/>
      <c r="I87" s="5"/>
      <c r="J87" s="5"/>
      <c r="K87" s="1"/>
      <c r="L87" s="4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6.149999999999999" customHeight="1" x14ac:dyDescent="0.2">
      <c r="A88" s="4"/>
      <c r="B88" s="1"/>
      <c r="C88" s="1"/>
      <c r="D88" s="5"/>
      <c r="E88" s="1"/>
      <c r="F88" s="5"/>
      <c r="G88" s="5"/>
      <c r="H88" s="5"/>
      <c r="I88" s="5"/>
      <c r="J88" s="5"/>
      <c r="K88" s="1"/>
      <c r="L88" s="4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6.149999999999999" customHeight="1" x14ac:dyDescent="0.2">
      <c r="A89" s="4"/>
      <c r="B89" s="1"/>
      <c r="C89" s="1"/>
      <c r="D89" s="5"/>
      <c r="E89" s="1"/>
      <c r="F89" s="5"/>
      <c r="G89" s="5"/>
      <c r="H89" s="5"/>
      <c r="I89" s="5"/>
      <c r="J89" s="5"/>
      <c r="K89" s="1"/>
      <c r="L89" s="4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6.149999999999999" customHeight="1" x14ac:dyDescent="0.2">
      <c r="A90" s="4"/>
      <c r="B90" s="1"/>
      <c r="C90" s="1"/>
      <c r="D90" s="5"/>
      <c r="E90" s="1"/>
      <c r="F90" s="5"/>
      <c r="G90" s="5"/>
      <c r="H90" s="5"/>
      <c r="I90" s="5"/>
      <c r="J90" s="5"/>
      <c r="K90" s="1"/>
      <c r="L90" s="4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6.149999999999999" customHeight="1" x14ac:dyDescent="0.2">
      <c r="A91" s="4"/>
      <c r="B91" s="1"/>
      <c r="C91" s="1"/>
      <c r="D91" s="5"/>
      <c r="E91" s="1"/>
      <c r="F91" s="5"/>
      <c r="G91" s="5"/>
      <c r="H91" s="5"/>
      <c r="I91" s="5"/>
      <c r="J91" s="5"/>
      <c r="K91" s="1"/>
      <c r="L91" s="4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6.149999999999999" customHeight="1" x14ac:dyDescent="0.2">
      <c r="A92" s="4"/>
      <c r="B92" s="1"/>
      <c r="C92" s="1"/>
      <c r="D92" s="5"/>
      <c r="E92" s="1"/>
      <c r="F92" s="5"/>
      <c r="G92" s="5"/>
      <c r="H92" s="5"/>
      <c r="I92" s="5"/>
      <c r="J92" s="5"/>
      <c r="K92" s="1"/>
      <c r="L92" s="4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6.149999999999999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6.149999999999999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6.149999999999999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6.149999999999999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6.149999999999999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6.149999999999999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6.149999999999999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6.149999999999999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6.149999999999999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6.149999999999999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6.149999999999999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6.149999999999999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6.149999999999999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6.149999999999999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6.149999999999999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6.149999999999999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6.149999999999999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6.149999999999999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6.149999999999999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6.149999999999999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6.149999999999999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6.149999999999999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6.149999999999999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6.149999999999999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6.149999999999999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6.149999999999999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6.149999999999999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6.149999999999999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6.149999999999999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6.149999999999999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6.149999999999999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6.149999999999999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6.149999999999999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6.149999999999999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6.149999999999999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6.149999999999999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6.149999999999999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6.149999999999999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6.149999999999999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6.149999999999999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6.149999999999999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6.149999999999999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6.149999999999999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6.149999999999999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6.149999999999999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6.149999999999999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6.149999999999999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6.149999999999999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6.149999999999999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6.149999999999999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6.149999999999999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6.149999999999999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6.149999999999999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6.149999999999999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6.149999999999999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6.149999999999999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6.149999999999999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6.149999999999999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6.149999999999999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6.149999999999999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6.149999999999999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6.149999999999999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6.149999999999999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6.149999999999999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6.149999999999999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6.149999999999999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6.149999999999999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6.149999999999999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6.149999999999999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6.149999999999999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6.149999999999999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6.149999999999999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6.149999999999999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6.149999999999999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6.149999999999999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6.149999999999999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6.149999999999999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6.149999999999999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6.149999999999999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6.149999999999999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6.149999999999999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6.149999999999999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6.149999999999999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6.149999999999999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6.149999999999999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6.149999999999999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6.149999999999999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6.149999999999999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6.149999999999999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6.149999999999999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6.149999999999999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6.149999999999999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6.149999999999999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6.149999999999999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6.149999999999999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6.149999999999999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6.149999999999999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6.149999999999999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6.149999999999999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6.149999999999999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6.149999999999999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6.149999999999999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6.149999999999999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6.149999999999999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6.149999999999999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6.149999999999999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6.149999999999999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6.149999999999999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6.149999999999999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6.149999999999999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6.149999999999999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6.149999999999999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6.149999999999999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6.149999999999999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6.149999999999999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6.149999999999999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6.149999999999999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6.149999999999999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6.149999999999999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6.149999999999999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6.149999999999999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6.149999999999999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6.149999999999999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6.149999999999999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6.149999999999999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6.149999999999999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6.149999999999999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6.149999999999999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6.149999999999999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6.149999999999999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6.149999999999999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6.149999999999999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6.149999999999999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6.149999999999999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6.149999999999999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6.149999999999999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6.149999999999999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6.149999999999999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6.149999999999999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6.149999999999999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6.149999999999999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6.149999999999999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6.149999999999999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6.149999999999999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6.149999999999999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6.149999999999999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6.149999999999999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6.149999999999999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6.149999999999999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6.149999999999999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6.149999999999999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6.149999999999999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6.149999999999999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6.149999999999999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6.149999999999999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6.149999999999999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6.149999999999999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6.149999999999999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6.149999999999999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6.149999999999999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6.149999999999999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6.149999999999999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6.149999999999999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6.149999999999999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6.149999999999999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6.149999999999999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6.149999999999999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6.149999999999999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6.149999999999999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6.149999999999999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6.149999999999999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6.149999999999999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6.149999999999999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6.149999999999999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6.149999999999999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6.149999999999999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6.149999999999999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6.149999999999999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6.149999999999999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6.149999999999999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6.149999999999999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6.149999999999999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6.149999999999999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6.149999999999999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6.149999999999999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6.149999999999999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6.149999999999999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6.149999999999999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6.149999999999999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6.149999999999999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6.149999999999999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6.149999999999999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6.149999999999999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6.149999999999999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6.149999999999999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6.149999999999999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6.149999999999999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6.149999999999999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6.149999999999999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6.149999999999999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6.149999999999999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6.149999999999999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6.149999999999999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6.149999999999999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6.149999999999999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6.149999999999999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6.149999999999999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6.149999999999999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6.149999999999999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6.149999999999999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6.149999999999999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6.149999999999999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6.149999999999999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6.149999999999999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6.149999999999999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6.149999999999999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6.149999999999999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6.149999999999999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6.149999999999999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6.149999999999999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6.149999999999999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6.149999999999999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6.149999999999999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6.149999999999999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6.149999999999999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6.149999999999999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6.149999999999999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6.149999999999999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6.149999999999999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6.149999999999999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6.149999999999999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6.149999999999999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6.149999999999999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6.149999999999999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6.149999999999999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6.149999999999999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6.149999999999999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6.149999999999999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6.149999999999999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6.149999999999999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6.149999999999999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6.149999999999999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6.149999999999999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6.149999999999999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6.149999999999999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6.149999999999999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6.149999999999999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6.149999999999999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6.149999999999999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6.149999999999999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6.149999999999999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6.149999999999999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6.149999999999999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6.149999999999999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6.149999999999999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6.149999999999999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6.149999999999999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6.149999999999999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6.149999999999999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6.149999999999999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6.149999999999999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6.149999999999999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6.149999999999999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6.149999999999999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6.149999999999999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6.149999999999999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6.149999999999999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6.149999999999999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6.149999999999999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6.149999999999999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6.149999999999999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6.149999999999999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6.149999999999999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6.149999999999999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6.149999999999999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6.149999999999999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6.149999999999999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6.149999999999999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6.149999999999999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6.149999999999999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6.149999999999999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6.149999999999999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6.149999999999999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6.149999999999999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6.149999999999999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6.149999999999999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6.149999999999999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6.149999999999999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6.149999999999999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6.149999999999999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6.149999999999999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6.149999999999999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6.149999999999999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6.149999999999999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6.149999999999999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6.149999999999999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6.149999999999999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6.149999999999999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6.149999999999999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6.149999999999999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6.149999999999999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6.149999999999999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6.149999999999999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6.149999999999999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6.149999999999999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6.149999999999999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6.149999999999999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6.149999999999999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6.149999999999999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6.149999999999999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6.149999999999999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6.149999999999999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6.149999999999999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6.149999999999999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6.149999999999999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6.149999999999999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6.149999999999999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6.149999999999999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6.149999999999999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6.149999999999999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6.149999999999999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6.149999999999999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6.149999999999999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6.149999999999999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6.149999999999999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6.149999999999999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6.149999999999999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6.149999999999999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6.149999999999999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6.149999999999999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6.149999999999999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6.149999999999999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6.149999999999999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6.149999999999999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6.149999999999999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6.149999999999999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6.149999999999999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6.149999999999999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6.149999999999999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6.149999999999999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6.149999999999999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6.149999999999999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6.149999999999999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6.149999999999999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6.149999999999999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6.149999999999999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6.149999999999999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6.149999999999999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6.149999999999999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6.149999999999999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6.149999999999999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6.149999999999999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6.149999999999999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6.149999999999999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6.149999999999999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6.149999999999999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6.149999999999999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6.149999999999999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6.149999999999999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6.149999999999999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6.149999999999999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6.149999999999999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6.149999999999999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6.149999999999999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6.149999999999999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6.149999999999999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6.149999999999999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6.149999999999999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6.149999999999999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6.149999999999999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6.149999999999999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6.149999999999999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6.149999999999999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6.149999999999999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6.149999999999999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6.149999999999999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6.149999999999999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6.149999999999999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6.149999999999999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6.149999999999999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6.149999999999999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6.149999999999999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6.149999999999999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6.149999999999999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6.149999999999999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6.149999999999999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6.149999999999999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6.149999999999999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6.149999999999999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6.149999999999999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6.149999999999999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6.149999999999999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6.149999999999999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6.149999999999999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6.149999999999999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6.149999999999999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6.149999999999999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6.149999999999999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6.149999999999999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6.149999999999999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6.149999999999999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6.149999999999999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6.149999999999999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6.149999999999999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6.149999999999999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6.149999999999999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6.149999999999999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6.149999999999999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6.149999999999999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6.149999999999999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6.149999999999999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6.149999999999999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6.149999999999999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6.149999999999999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6.149999999999999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6.149999999999999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6.149999999999999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6.149999999999999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6.149999999999999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6.149999999999999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6.149999999999999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6.149999999999999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6.149999999999999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6.149999999999999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6.149999999999999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6.149999999999999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6.149999999999999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6.149999999999999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6.149999999999999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6.149999999999999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6.149999999999999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6.149999999999999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6.149999999999999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6.149999999999999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6.149999999999999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6.149999999999999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6.149999999999999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6.149999999999999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6.149999999999999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6.149999999999999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6.149999999999999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6.149999999999999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6.149999999999999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6.149999999999999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6.149999999999999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6.149999999999999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6.149999999999999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6.149999999999999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6.149999999999999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6.149999999999999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6.149999999999999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6.149999999999999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6.149999999999999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6.149999999999999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6.149999999999999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6.149999999999999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6.149999999999999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6.149999999999999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6.149999999999999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6.149999999999999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6.149999999999999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6.149999999999999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6.149999999999999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6.149999999999999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6.149999999999999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6.149999999999999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6.149999999999999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6.149999999999999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6.149999999999999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6.149999999999999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6.149999999999999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6.149999999999999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6.149999999999999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6.149999999999999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6.149999999999999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6.149999999999999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6.149999999999999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6.149999999999999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6.149999999999999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6.149999999999999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6.149999999999999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6.149999999999999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6.149999999999999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6.149999999999999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6.149999999999999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6.149999999999999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6.149999999999999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6.149999999999999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6.149999999999999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6.149999999999999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6.149999999999999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6.149999999999999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6.149999999999999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6.149999999999999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6.149999999999999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6.149999999999999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6.149999999999999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6.149999999999999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6.149999999999999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6.149999999999999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6.149999999999999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6.149999999999999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6.149999999999999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6.149999999999999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6.149999999999999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6.149999999999999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6.149999999999999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6.149999999999999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6.149999999999999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6.149999999999999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6.149999999999999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6.149999999999999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6.149999999999999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6.149999999999999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6.149999999999999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6.149999999999999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6.149999999999999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6.149999999999999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6.149999999999999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6.149999999999999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6.149999999999999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6.149999999999999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6.149999999999999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6.149999999999999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6.149999999999999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6.149999999999999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6.149999999999999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6.149999999999999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6.149999999999999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6.149999999999999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6.149999999999999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6.149999999999999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6.149999999999999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6.149999999999999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6.149999999999999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6.149999999999999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6.149999999999999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6.149999999999999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6.149999999999999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6.149999999999999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6.149999999999999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6.149999999999999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6.149999999999999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6.149999999999999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6.149999999999999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6.149999999999999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6.149999999999999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6.149999999999999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6.149999999999999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6.149999999999999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6.149999999999999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6.149999999999999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6.149999999999999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6.149999999999999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6.149999999999999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6.149999999999999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6.149999999999999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6.149999999999999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6.149999999999999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6.149999999999999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6.149999999999999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6.149999999999999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6.149999999999999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6.149999999999999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6.149999999999999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6.149999999999999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6.149999999999999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6.149999999999999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6.149999999999999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6.149999999999999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6.149999999999999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6.149999999999999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6.149999999999999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6.149999999999999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6.149999999999999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6.149999999999999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6.149999999999999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6.149999999999999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6.149999999999999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6.149999999999999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6.149999999999999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6.149999999999999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6.149999999999999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6.149999999999999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6.149999999999999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6.149999999999999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6.149999999999999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6.149999999999999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6.149999999999999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6.149999999999999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6.149999999999999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6.149999999999999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6.149999999999999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6.149999999999999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6.149999999999999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6.149999999999999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6.149999999999999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6.149999999999999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6.149999999999999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6.149999999999999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6.149999999999999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6.149999999999999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6.149999999999999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6.149999999999999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6.149999999999999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6.149999999999999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6.149999999999999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6.149999999999999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6.149999999999999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6.149999999999999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6.149999999999999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6.149999999999999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6.149999999999999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6.149999999999999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6.149999999999999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6.149999999999999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6.149999999999999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6.149999999999999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6.149999999999999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6.149999999999999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6.149999999999999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6.149999999999999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6.149999999999999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6.149999999999999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6.149999999999999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6.149999999999999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6.149999999999999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6.149999999999999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6.149999999999999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6.149999999999999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6.149999999999999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6.149999999999999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6.149999999999999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6.149999999999999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6.149999999999999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6.149999999999999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6.149999999999999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6.149999999999999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6.149999999999999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6.149999999999999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6.149999999999999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6.149999999999999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6.149999999999999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6.149999999999999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6.149999999999999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6.149999999999999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6.149999999999999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6.149999999999999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6.149999999999999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6.149999999999999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6.149999999999999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6.149999999999999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6.149999999999999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6.149999999999999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6.149999999999999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6.149999999999999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6.149999999999999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6.149999999999999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6.149999999999999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6.149999999999999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6.149999999999999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6.149999999999999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6.149999999999999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6.149999999999999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6.149999999999999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6.149999999999999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6.149999999999999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6.149999999999999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6.149999999999999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6.149999999999999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6.149999999999999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6.149999999999999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6.149999999999999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6.149999999999999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6.149999999999999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6.149999999999999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6.149999999999999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6.149999999999999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6.149999999999999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6.149999999999999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6.149999999999999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6.149999999999999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6.149999999999999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6.149999999999999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6.149999999999999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6.149999999999999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6.149999999999999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6.149999999999999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6.149999999999999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6.149999999999999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6.149999999999999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6.149999999999999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6.149999999999999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6.149999999999999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6.149999999999999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6.149999999999999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6.149999999999999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6.149999999999999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6.149999999999999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6.149999999999999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6.149999999999999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6.149999999999999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6.149999999999999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6.149999999999999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6.149999999999999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6.149999999999999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6.149999999999999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6.149999999999999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6.149999999999999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6.149999999999999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6.149999999999999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6.149999999999999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6.149999999999999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6.149999999999999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6.149999999999999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6.149999999999999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6.149999999999999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6.149999999999999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6.149999999999999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6.149999999999999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6.149999999999999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6.149999999999999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6.149999999999999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6.149999999999999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6.149999999999999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6.149999999999999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6.149999999999999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6.149999999999999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6.149999999999999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6.149999999999999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6.149999999999999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6.149999999999999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6.149999999999999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6.149999999999999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6.149999999999999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6.149999999999999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6.149999999999999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6.149999999999999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6.149999999999999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6.149999999999999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6.149999999999999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6.149999999999999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6.149999999999999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6.149999999999999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6.149999999999999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6.149999999999999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6.149999999999999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6.149999999999999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6.149999999999999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6.149999999999999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6.149999999999999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6.149999999999999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6.149999999999999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6.149999999999999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6.149999999999999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6.149999999999999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6.149999999999999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6.149999999999999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6.149999999999999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6.149999999999999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6.149999999999999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6.149999999999999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6.149999999999999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6.149999999999999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6.149999999999999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6.149999999999999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6.149999999999999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6.149999999999999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6.149999999999999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6.149999999999999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6.149999999999999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6.149999999999999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6.149999999999999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6.149999999999999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6.149999999999999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6.149999999999999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6.149999999999999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6.149999999999999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6.149999999999999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6.149999999999999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6.149999999999999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6.149999999999999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6.149999999999999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6.149999999999999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6.149999999999999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6.149999999999999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6.149999999999999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6.149999999999999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6.149999999999999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6.149999999999999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6.149999999999999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6.149999999999999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6.149999999999999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6.149999999999999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6.149999999999999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6.149999999999999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6.149999999999999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6.149999999999999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6.149999999999999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6.149999999999999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6.149999999999999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6.149999999999999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6.149999999999999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6.149999999999999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6.149999999999999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6.149999999999999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6.149999999999999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6.149999999999999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6.149999999999999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6.149999999999999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6.149999999999999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6.149999999999999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6.149999999999999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6.149999999999999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6.149999999999999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6.149999999999999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6.149999999999999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6.149999999999999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6.149999999999999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6.149999999999999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6.149999999999999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6.149999999999999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6.149999999999999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6.149999999999999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6.149999999999999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6.149999999999999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6.149999999999999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6.149999999999999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6.149999999999999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6.149999999999999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6.149999999999999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6.149999999999999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6.149999999999999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6.149999999999999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6.149999999999999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6.149999999999999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6.149999999999999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6.149999999999999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6.149999999999999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6.149999999999999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6.149999999999999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6.149999999999999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6.149999999999999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6.149999999999999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6.149999999999999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6.149999999999999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6.149999999999999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6.149999999999999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6.149999999999999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6.149999999999999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6.149999999999999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6.149999999999999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6.149999999999999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6.149999999999999" customHeight="1" x14ac:dyDescent="0.2">
      <c r="A946" s="4"/>
      <c r="B946" s="1"/>
      <c r="C946" s="1"/>
      <c r="D946" s="5"/>
      <c r="E946" s="1"/>
      <c r="F946" s="5"/>
      <c r="G946" s="5"/>
      <c r="H946" s="5"/>
      <c r="I946" s="5"/>
      <c r="J946" s="5"/>
      <c r="K946" s="1"/>
      <c r="L946" s="4"/>
      <c r="M946" s="1"/>
      <c r="N946" s="1"/>
      <c r="O946" s="5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6.149999999999999" customHeight="1" x14ac:dyDescent="0.2">
      <c r="A947" s="4"/>
      <c r="B947" s="1"/>
      <c r="C947" s="1"/>
      <c r="D947" s="5"/>
      <c r="E947" s="1"/>
      <c r="F947" s="5"/>
      <c r="G947" s="5"/>
      <c r="H947" s="5"/>
      <c r="I947" s="5"/>
      <c r="J947" s="5"/>
      <c r="K947" s="1"/>
      <c r="L947" s="4"/>
      <c r="M947" s="1"/>
      <c r="N947" s="1"/>
      <c r="O947" s="5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6.149999999999999" customHeight="1" x14ac:dyDescent="0.2">
      <c r="A948" s="4"/>
      <c r="B948" s="1"/>
      <c r="C948" s="1"/>
      <c r="D948" s="5"/>
      <c r="E948" s="1"/>
      <c r="F948" s="5"/>
      <c r="G948" s="5"/>
      <c r="H948" s="5"/>
      <c r="I948" s="5"/>
      <c r="J948" s="5"/>
      <c r="K948" s="1"/>
      <c r="L948" s="4"/>
      <c r="M948" s="1"/>
      <c r="N948" s="1"/>
      <c r="O948" s="5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6.149999999999999" customHeight="1" x14ac:dyDescent="0.2">
      <c r="A949" s="4"/>
      <c r="B949" s="1"/>
      <c r="C949" s="1"/>
      <c r="D949" s="5"/>
      <c r="E949" s="1"/>
      <c r="F949" s="5"/>
      <c r="G949" s="5"/>
      <c r="H949" s="5"/>
      <c r="I949" s="5"/>
      <c r="J949" s="5"/>
      <c r="K949" s="1"/>
      <c r="L949" s="4"/>
      <c r="M949" s="1"/>
      <c r="N949" s="1"/>
      <c r="O949" s="5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6.149999999999999" customHeight="1" x14ac:dyDescent="0.2">
      <c r="A950" s="4"/>
      <c r="B950" s="1"/>
      <c r="C950" s="1"/>
      <c r="D950" s="5"/>
      <c r="E950" s="1"/>
      <c r="F950" s="5"/>
      <c r="G950" s="5"/>
      <c r="H950" s="5"/>
      <c r="I950" s="5"/>
      <c r="J950" s="5"/>
      <c r="K950" s="1"/>
      <c r="L950" s="4"/>
      <c r="M950" s="1"/>
      <c r="N950" s="1"/>
      <c r="O950" s="5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6.149999999999999" customHeight="1" x14ac:dyDescent="0.2">
      <c r="A951" s="4"/>
      <c r="B951" s="1"/>
      <c r="C951" s="1"/>
      <c r="D951" s="5"/>
      <c r="E951" s="1"/>
      <c r="F951" s="5"/>
      <c r="G951" s="5"/>
      <c r="H951" s="5"/>
      <c r="I951" s="5"/>
      <c r="J951" s="5"/>
      <c r="K951" s="1"/>
      <c r="L951" s="4"/>
      <c r="M951" s="1"/>
      <c r="N951" s="1"/>
      <c r="O951" s="5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6.149999999999999" customHeight="1" x14ac:dyDescent="0.2">
      <c r="A952" s="4"/>
      <c r="B952" s="1"/>
      <c r="C952" s="1"/>
      <c r="D952" s="5"/>
      <c r="E952" s="1"/>
      <c r="F952" s="5"/>
      <c r="G952" s="5"/>
      <c r="H952" s="5"/>
      <c r="I952" s="5"/>
      <c r="J952" s="5"/>
      <c r="K952" s="1"/>
      <c r="L952" s="4"/>
      <c r="M952" s="1"/>
      <c r="N952" s="1"/>
      <c r="O952" s="5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6.149999999999999" customHeight="1" x14ac:dyDescent="0.2">
      <c r="A953" s="4"/>
      <c r="B953" s="1"/>
      <c r="C953" s="1"/>
      <c r="D953" s="5"/>
      <c r="E953" s="1"/>
      <c r="F953" s="5"/>
      <c r="G953" s="5"/>
      <c r="H953" s="5"/>
      <c r="I953" s="5"/>
      <c r="J953" s="5"/>
      <c r="K953" s="1"/>
      <c r="L953" s="4"/>
      <c r="M953" s="1"/>
      <c r="N953" s="1"/>
      <c r="O953" s="5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6.149999999999999" customHeight="1" x14ac:dyDescent="0.2">
      <c r="A954" s="4"/>
      <c r="B954" s="1"/>
      <c r="C954" s="1"/>
      <c r="D954" s="5"/>
      <c r="E954" s="1"/>
      <c r="F954" s="5"/>
      <c r="G954" s="5"/>
      <c r="H954" s="5"/>
      <c r="I954" s="5"/>
      <c r="J954" s="5"/>
      <c r="K954" s="1"/>
      <c r="L954" s="4"/>
      <c r="M954" s="1"/>
      <c r="N954" s="1"/>
      <c r="O954" s="5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6.149999999999999" customHeight="1" x14ac:dyDescent="0.2">
      <c r="A955" s="4"/>
      <c r="B955" s="1"/>
      <c r="C955" s="1"/>
      <c r="D955" s="5"/>
      <c r="E955" s="1"/>
      <c r="F955" s="5"/>
      <c r="G955" s="5"/>
      <c r="H955" s="5"/>
      <c r="I955" s="5"/>
      <c r="J955" s="5"/>
      <c r="K955" s="1"/>
      <c r="L955" s="4"/>
      <c r="M955" s="1"/>
      <c r="N955" s="1"/>
      <c r="O955" s="5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6.149999999999999" customHeight="1" x14ac:dyDescent="0.2">
      <c r="A956" s="4"/>
      <c r="B956" s="1"/>
      <c r="C956" s="1"/>
      <c r="D956" s="5"/>
      <c r="E956" s="1"/>
      <c r="F956" s="5"/>
      <c r="G956" s="5"/>
      <c r="H956" s="5"/>
      <c r="I956" s="5"/>
      <c r="J956" s="5"/>
      <c r="K956" s="1"/>
      <c r="L956" s="4"/>
      <c r="M956" s="1"/>
      <c r="N956" s="1"/>
      <c r="O956" s="5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6.149999999999999" customHeight="1" x14ac:dyDescent="0.2">
      <c r="A957" s="4"/>
      <c r="B957" s="1"/>
      <c r="C957" s="1"/>
      <c r="D957" s="5"/>
      <c r="E957" s="1"/>
      <c r="F957" s="5"/>
      <c r="G957" s="5"/>
      <c r="H957" s="5"/>
      <c r="I957" s="5"/>
      <c r="J957" s="5"/>
      <c r="K957" s="1"/>
      <c r="L957" s="4"/>
      <c r="M957" s="1"/>
      <c r="N957" s="1"/>
      <c r="O957" s="5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6.149999999999999" customHeight="1" x14ac:dyDescent="0.2">
      <c r="A958" s="4"/>
      <c r="B958" s="1"/>
      <c r="C958" s="1"/>
      <c r="D958" s="5"/>
      <c r="E958" s="1"/>
      <c r="F958" s="5"/>
      <c r="G958" s="5"/>
      <c r="H958" s="5"/>
      <c r="I958" s="5"/>
      <c r="J958" s="5"/>
      <c r="K958" s="1"/>
      <c r="L958" s="4"/>
      <c r="M958" s="1"/>
      <c r="N958" s="1"/>
      <c r="O958" s="5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6.149999999999999" customHeight="1" x14ac:dyDescent="0.2">
      <c r="A959" s="4"/>
      <c r="B959" s="1"/>
      <c r="C959" s="1"/>
      <c r="D959" s="5"/>
      <c r="E959" s="1"/>
      <c r="F959" s="5"/>
      <c r="G959" s="5"/>
      <c r="H959" s="5"/>
      <c r="I959" s="5"/>
      <c r="J959" s="5"/>
      <c r="K959" s="1"/>
      <c r="L959" s="4"/>
      <c r="M959" s="1"/>
      <c r="N959" s="1"/>
      <c r="O959" s="5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6.149999999999999" customHeight="1" x14ac:dyDescent="0.2">
      <c r="A960" s="4"/>
      <c r="B960" s="1"/>
      <c r="C960" s="1"/>
      <c r="D960" s="5"/>
      <c r="E960" s="1"/>
      <c r="F960" s="5"/>
      <c r="G960" s="5"/>
      <c r="H960" s="5"/>
      <c r="I960" s="5"/>
      <c r="J960" s="5"/>
      <c r="K960" s="1"/>
      <c r="L960" s="4"/>
      <c r="M960" s="1"/>
      <c r="N960" s="1"/>
      <c r="O960" s="5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6.149999999999999" customHeight="1" x14ac:dyDescent="0.2">
      <c r="A961" s="4"/>
      <c r="B961" s="1"/>
      <c r="C961" s="1"/>
      <c r="D961" s="5"/>
      <c r="E961" s="1"/>
      <c r="F961" s="5"/>
      <c r="G961" s="5"/>
      <c r="H961" s="5"/>
      <c r="I961" s="5"/>
      <c r="J961" s="5"/>
      <c r="K961" s="1"/>
      <c r="L961" s="4"/>
      <c r="M961" s="1"/>
      <c r="N961" s="1"/>
      <c r="O961" s="5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6.149999999999999" customHeight="1" x14ac:dyDescent="0.2">
      <c r="A962" s="4"/>
      <c r="B962" s="1"/>
      <c r="C962" s="1"/>
      <c r="D962" s="5"/>
      <c r="E962" s="1"/>
      <c r="F962" s="5"/>
      <c r="G962" s="5"/>
      <c r="H962" s="5"/>
      <c r="I962" s="5"/>
      <c r="J962" s="5"/>
      <c r="K962" s="1"/>
      <c r="L962" s="4"/>
      <c r="M962" s="1"/>
      <c r="N962" s="1"/>
      <c r="O962" s="5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6.149999999999999" customHeight="1" x14ac:dyDescent="0.2">
      <c r="A963" s="4"/>
      <c r="B963" s="1"/>
      <c r="C963" s="1"/>
      <c r="D963" s="5"/>
      <c r="E963" s="1"/>
      <c r="F963" s="5"/>
      <c r="G963" s="5"/>
      <c r="H963" s="5"/>
      <c r="I963" s="5"/>
      <c r="J963" s="5"/>
      <c r="K963" s="1"/>
      <c r="L963" s="4"/>
      <c r="M963" s="1"/>
      <c r="N963" s="1"/>
      <c r="O963" s="5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6.149999999999999" customHeight="1" x14ac:dyDescent="0.2">
      <c r="A964" s="4"/>
      <c r="B964" s="1"/>
      <c r="C964" s="1"/>
      <c r="D964" s="5"/>
      <c r="E964" s="1"/>
      <c r="F964" s="5"/>
      <c r="G964" s="5"/>
      <c r="H964" s="5"/>
      <c r="I964" s="5"/>
      <c r="J964" s="5"/>
      <c r="K964" s="1"/>
      <c r="L964" s="4"/>
      <c r="M964" s="1"/>
      <c r="N964" s="1"/>
      <c r="O964" s="5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6.149999999999999" customHeight="1" x14ac:dyDescent="0.2">
      <c r="A965" s="4"/>
      <c r="B965" s="1"/>
      <c r="C965" s="1"/>
      <c r="D965" s="5"/>
      <c r="E965" s="1"/>
      <c r="F965" s="5"/>
      <c r="G965" s="5"/>
      <c r="H965" s="5"/>
      <c r="I965" s="5"/>
      <c r="J965" s="5"/>
      <c r="K965" s="1"/>
      <c r="L965" s="4"/>
      <c r="M965" s="1"/>
      <c r="N965" s="1"/>
      <c r="O965" s="5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6.149999999999999" customHeight="1" x14ac:dyDescent="0.2">
      <c r="A966" s="4"/>
      <c r="B966" s="1"/>
      <c r="C966" s="1"/>
      <c r="D966" s="5"/>
      <c r="E966" s="1"/>
      <c r="F966" s="5"/>
      <c r="G966" s="5"/>
      <c r="H966" s="5"/>
      <c r="I966" s="5"/>
      <c r="J966" s="5"/>
      <c r="K966" s="1"/>
      <c r="L966" s="4"/>
      <c r="M966" s="1"/>
      <c r="N966" s="1"/>
      <c r="O966" s="5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6.149999999999999" customHeight="1" x14ac:dyDescent="0.2">
      <c r="A967" s="4"/>
      <c r="B967" s="1"/>
      <c r="C967" s="1"/>
      <c r="D967" s="5"/>
      <c r="E967" s="1"/>
      <c r="F967" s="5"/>
      <c r="G967" s="5"/>
      <c r="H967" s="5"/>
      <c r="I967" s="5"/>
      <c r="J967" s="5"/>
      <c r="K967" s="1"/>
      <c r="L967" s="4"/>
      <c r="M967" s="1"/>
      <c r="N967" s="1"/>
      <c r="O967" s="5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6.149999999999999" customHeight="1" x14ac:dyDescent="0.2">
      <c r="A968" s="4"/>
      <c r="B968" s="1"/>
      <c r="C968" s="1"/>
      <c r="D968" s="5"/>
      <c r="E968" s="1"/>
      <c r="F968" s="5"/>
      <c r="G968" s="5"/>
      <c r="H968" s="5"/>
      <c r="I968" s="5"/>
      <c r="J968" s="5"/>
      <c r="K968" s="1"/>
      <c r="L968" s="4"/>
      <c r="M968" s="1"/>
      <c r="N968" s="1"/>
      <c r="O968" s="5"/>
      <c r="P968" s="1"/>
      <c r="Q968" s="1"/>
      <c r="R968" s="1"/>
      <c r="S968" s="1"/>
      <c r="T968" s="1"/>
      <c r="U968" s="1"/>
      <c r="V968" s="1"/>
      <c r="AE968" s="1"/>
      <c r="AF968" s="1"/>
      <c r="AG968" s="1"/>
    </row>
  </sheetData>
  <sheetProtection selectLockedCells="1" autoFilter="0" pivotTables="0"/>
  <mergeCells count="27">
    <mergeCell ref="W44:AD44"/>
    <mergeCell ref="A46:J46"/>
    <mergeCell ref="L46:U46"/>
    <mergeCell ref="A44:U44"/>
    <mergeCell ref="A57:J57"/>
    <mergeCell ref="L57:U57"/>
    <mergeCell ref="A2:A4"/>
    <mergeCell ref="B2:U2"/>
    <mergeCell ref="B4:U4"/>
    <mergeCell ref="A5:U5"/>
    <mergeCell ref="D3:M3"/>
    <mergeCell ref="L70:V70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6:U26"/>
    <mergeCell ref="A27:J27"/>
    <mergeCell ref="L27:U27"/>
    <mergeCell ref="A70:J70"/>
  </mergeCells>
  <conditionalFormatting sqref="W13:AC15">
    <cfRule type="expression" dxfId="187" priority="286">
      <formula>$X$13:$X$15="ÜS"</formula>
    </cfRule>
    <cfRule type="expression" dxfId="186" priority="287">
      <formula>$X$13:$X$15="S"</formula>
    </cfRule>
  </conditionalFormatting>
  <conditionalFormatting sqref="I11:I20 A21:J21 A36:J36">
    <cfRule type="expression" dxfId="185" priority="283">
      <formula>$D11="ÜS"</formula>
    </cfRule>
    <cfRule type="expression" dxfId="184" priority="284">
      <formula>$D11="S"</formula>
    </cfRule>
    <cfRule type="expression" dxfId="183" priority="285">
      <formula>$D11="OZ"</formula>
    </cfRule>
  </conditionalFormatting>
  <conditionalFormatting sqref="I29:I35">
    <cfRule type="expression" dxfId="182" priority="277">
      <formula>$D29="ÜS"</formula>
    </cfRule>
    <cfRule type="expression" dxfId="181" priority="278">
      <formula>$D29="S"</formula>
    </cfRule>
    <cfRule type="expression" dxfId="180" priority="279">
      <formula>$D29="OZ"</formula>
    </cfRule>
  </conditionalFormatting>
  <conditionalFormatting sqref="T11:T21">
    <cfRule type="expression" dxfId="179" priority="232">
      <formula>$O11="ÜS"</formula>
    </cfRule>
    <cfRule type="expression" dxfId="178" priority="233">
      <formula>$O11="S"</formula>
    </cfRule>
    <cfRule type="expression" dxfId="177" priority="234">
      <formula>$O11="OZ"</formula>
    </cfRule>
  </conditionalFormatting>
  <conditionalFormatting sqref="T29:T36">
    <cfRule type="expression" dxfId="176" priority="229">
      <formula>$O29="ÜS"</formula>
    </cfRule>
    <cfRule type="expression" dxfId="175" priority="230">
      <formula>$O29="S"</formula>
    </cfRule>
    <cfRule type="expression" dxfId="174" priority="231">
      <formula>$O29="OZ"</formula>
    </cfRule>
  </conditionalFormatting>
  <conditionalFormatting sqref="I19:I20">
    <cfRule type="expression" dxfId="173" priority="199">
      <formula>$D19="ÜS"</formula>
    </cfRule>
    <cfRule type="expression" dxfId="172" priority="200">
      <formula>$D19="S"</formula>
    </cfRule>
    <cfRule type="expression" dxfId="171" priority="201">
      <formula>$D19="OZ"</formula>
    </cfRule>
  </conditionalFormatting>
  <conditionalFormatting sqref="T19:T20">
    <cfRule type="expression" dxfId="170" priority="196">
      <formula>$O19="ÜS"</formula>
    </cfRule>
    <cfRule type="expression" dxfId="169" priority="197">
      <formula>$O19="S"</formula>
    </cfRule>
    <cfRule type="expression" dxfId="168" priority="198">
      <formula>$O19="OZ"</formula>
    </cfRule>
  </conditionalFormatting>
  <conditionalFormatting sqref="M56:U56">
    <cfRule type="expression" dxfId="167" priority="181">
      <formula>$O56="ÜS"</formula>
    </cfRule>
    <cfRule type="expression" dxfId="166" priority="182">
      <formula>$O56="S"</formula>
    </cfRule>
    <cfRule type="expression" dxfId="165" priority="183">
      <formula>$O56="OZ"</formula>
    </cfRule>
  </conditionalFormatting>
  <conditionalFormatting sqref="A63:J67 B62:J62 D58:J61">
    <cfRule type="expression" dxfId="164" priority="193">
      <formula>$D58="ÜS"</formula>
    </cfRule>
    <cfRule type="expression" dxfId="163" priority="194">
      <formula>$D58="S"</formula>
    </cfRule>
    <cfRule type="expression" dxfId="162" priority="195">
      <formula>$D58="OZ"</formula>
    </cfRule>
  </conditionalFormatting>
  <conditionalFormatting sqref="O47:U49 M50:N55 L52:L56 Q50:S51 T50:U55">
    <cfRule type="expression" dxfId="161" priority="184">
      <formula>$O47="ÜS"</formula>
    </cfRule>
    <cfRule type="expression" dxfId="160" priority="185">
      <formula>$O47="S"</formula>
    </cfRule>
    <cfRule type="expression" dxfId="159" priority="186">
      <formula>$O47="OZ"</formula>
    </cfRule>
  </conditionalFormatting>
  <conditionalFormatting sqref="A53:J56 D47:J50 B51:J52">
    <cfRule type="expression" dxfId="158" priority="190">
      <formula>$D47="ÜS"</formula>
    </cfRule>
    <cfRule type="expression" dxfId="157" priority="191">
      <formula>$D47="S"</formula>
    </cfRule>
    <cfRule type="expression" dxfId="156" priority="192">
      <formula>$D47="OZ"</formula>
    </cfRule>
  </conditionalFormatting>
  <conditionalFormatting sqref="O58:U61 L64:U67 M63:R63 O62:R62 S62:U63">
    <cfRule type="expression" dxfId="155" priority="187">
      <formula>$O58="ÜS"</formula>
    </cfRule>
    <cfRule type="expression" dxfId="154" priority="188">
      <formula>$O58="S"</formula>
    </cfRule>
    <cfRule type="expression" dxfId="153" priority="189">
      <formula>$O58="OZ"</formula>
    </cfRule>
  </conditionalFormatting>
  <conditionalFormatting sqref="O52:S55 O50:P51">
    <cfRule type="expression" dxfId="152" priority="178">
      <formula>$D50="ÜS"</formula>
    </cfRule>
    <cfRule type="expression" dxfId="151" priority="179">
      <formula>$D50="S"</formula>
    </cfRule>
    <cfRule type="expression" dxfId="150" priority="180">
      <formula>$D50="OZ"</formula>
    </cfRule>
  </conditionalFormatting>
  <conditionalFormatting sqref="A76:J81 D72:J75">
    <cfRule type="expression" dxfId="149" priority="175">
      <formula>$D72="ÜS"</formula>
    </cfRule>
    <cfRule type="expression" dxfId="148" priority="176">
      <formula>$D72="S"</formula>
    </cfRule>
    <cfRule type="expression" dxfId="147" priority="177">
      <formula>$D72="OZ"</formula>
    </cfRule>
  </conditionalFormatting>
  <conditionalFormatting sqref="A11:H12 A14 D13:H14 D19:H19 A15:H18">
    <cfRule type="expression" dxfId="146" priority="172">
      <formula>$D11="ÜS"</formula>
    </cfRule>
    <cfRule type="expression" dxfId="145" priority="173">
      <formula>$D11="S"</formula>
    </cfRule>
    <cfRule type="expression" dxfId="144" priority="174">
      <formula>$D11="OZ"</formula>
    </cfRule>
  </conditionalFormatting>
  <conditionalFormatting sqref="D20:H20">
    <cfRule type="expression" dxfId="143" priority="169">
      <formula>$D20="ÜS"</formula>
    </cfRule>
    <cfRule type="expression" dxfId="142" priority="170">
      <formula>$D20="S"</formula>
    </cfRule>
    <cfRule type="expression" dxfId="141" priority="171">
      <formula>$D20="OZ"</formula>
    </cfRule>
  </conditionalFormatting>
  <conditionalFormatting sqref="D19:H19">
    <cfRule type="expression" dxfId="140" priority="166">
      <formula>$D19="ÜS"</formula>
    </cfRule>
    <cfRule type="expression" dxfId="139" priority="167">
      <formula>$D19="S"</formula>
    </cfRule>
    <cfRule type="expression" dxfId="138" priority="168">
      <formula>$D19="OZ"</formula>
    </cfRule>
  </conditionalFormatting>
  <conditionalFormatting sqref="A13:C13">
    <cfRule type="expression" dxfId="137" priority="163">
      <formula>$D13="ÜS"</formula>
    </cfRule>
    <cfRule type="expression" dxfId="136" priority="164">
      <formula>$D13="S"</formula>
    </cfRule>
    <cfRule type="expression" dxfId="135" priority="165">
      <formula>$D13="OZ"</formula>
    </cfRule>
  </conditionalFormatting>
  <conditionalFormatting sqref="B14">
    <cfRule type="expression" dxfId="134" priority="160">
      <formula>$O14="ÜS"</formula>
    </cfRule>
    <cfRule type="expression" dxfId="133" priority="161">
      <formula>$O14="S"</formula>
    </cfRule>
    <cfRule type="expression" dxfId="132" priority="162">
      <formula>$O14="OZ"</formula>
    </cfRule>
  </conditionalFormatting>
  <conditionalFormatting sqref="C14">
    <cfRule type="expression" dxfId="131" priority="157">
      <formula>$O14="ÜS"</formula>
    </cfRule>
    <cfRule type="expression" dxfId="130" priority="158">
      <formula>$O14="S"</formula>
    </cfRule>
    <cfRule type="expression" dxfId="129" priority="159">
      <formula>$O14="OZ"</formula>
    </cfRule>
  </conditionalFormatting>
  <conditionalFormatting sqref="J11:J19">
    <cfRule type="expression" dxfId="128" priority="154">
      <formula>$D11="ÜS"</formula>
    </cfRule>
    <cfRule type="expression" dxfId="127" priority="155">
      <formula>$D11="S"</formula>
    </cfRule>
    <cfRule type="expression" dxfId="126" priority="156">
      <formula>$D11="OZ"</formula>
    </cfRule>
  </conditionalFormatting>
  <conditionalFormatting sqref="J20">
    <cfRule type="expression" dxfId="125" priority="151">
      <formula>$D20="ÜS"</formula>
    </cfRule>
    <cfRule type="expression" dxfId="124" priority="152">
      <formula>$D20="S"</formula>
    </cfRule>
    <cfRule type="expression" dxfId="123" priority="153">
      <formula>$D20="OZ"</formula>
    </cfRule>
  </conditionalFormatting>
  <conditionalFormatting sqref="J19">
    <cfRule type="expression" dxfId="122" priority="148">
      <formula>$D19="ÜS"</formula>
    </cfRule>
    <cfRule type="expression" dxfId="121" priority="149">
      <formula>$D19="S"</formula>
    </cfRule>
    <cfRule type="expression" dxfId="120" priority="150">
      <formula>$D19="OZ"</formula>
    </cfRule>
  </conditionalFormatting>
  <conditionalFormatting sqref="L11:S12 O21:S21 O13:S13 L14:S19">
    <cfRule type="expression" dxfId="119" priority="145">
      <formula>$O11="ÜS"</formula>
    </cfRule>
    <cfRule type="expression" dxfId="118" priority="146">
      <formula>$O11="S"</formula>
    </cfRule>
    <cfRule type="expression" dxfId="117" priority="147">
      <formula>$O11="OZ"</formula>
    </cfRule>
  </conditionalFormatting>
  <conditionalFormatting sqref="O20:S20">
    <cfRule type="expression" dxfId="116" priority="142">
      <formula>$O20="ÜS"</formula>
    </cfRule>
    <cfRule type="expression" dxfId="115" priority="143">
      <formula>$O20="S"</formula>
    </cfRule>
    <cfRule type="expression" dxfId="114" priority="144">
      <formula>$O20="OZ"</formula>
    </cfRule>
  </conditionalFormatting>
  <conditionalFormatting sqref="M19:S19">
    <cfRule type="expression" dxfId="113" priority="139">
      <formula>$O19="ÜS"</formula>
    </cfRule>
    <cfRule type="expression" dxfId="112" priority="140">
      <formula>$O19="S"</formula>
    </cfRule>
    <cfRule type="expression" dxfId="111" priority="141">
      <formula>$O19="OZ"</formula>
    </cfRule>
  </conditionalFormatting>
  <conditionalFormatting sqref="L13:N13">
    <cfRule type="expression" dxfId="110" priority="130">
      <formula>$O13="ÜS"</formula>
    </cfRule>
    <cfRule type="expression" dxfId="109" priority="131">
      <formula>$O13="S"</formula>
    </cfRule>
    <cfRule type="expression" dxfId="108" priority="132">
      <formula>$O13="OZ"</formula>
    </cfRule>
  </conditionalFormatting>
  <conditionalFormatting sqref="U21 U11:U19">
    <cfRule type="expression" dxfId="107" priority="127">
      <formula>$O11="ÜS"</formula>
    </cfRule>
    <cfRule type="expression" dxfId="106" priority="128">
      <formula>$O11="S"</formula>
    </cfRule>
    <cfRule type="expression" dxfId="105" priority="129">
      <formula>$O11="OZ"</formula>
    </cfRule>
  </conditionalFormatting>
  <conditionalFormatting sqref="U20">
    <cfRule type="expression" dxfId="104" priority="124">
      <formula>$O20="ÜS"</formula>
    </cfRule>
    <cfRule type="expression" dxfId="103" priority="125">
      <formula>$O20="S"</formula>
    </cfRule>
    <cfRule type="expression" dxfId="102" priority="126">
      <formula>$O20="OZ"</formula>
    </cfRule>
  </conditionalFormatting>
  <conditionalFormatting sqref="U19">
    <cfRule type="expression" dxfId="101" priority="121">
      <formula>$O19="ÜS"</formula>
    </cfRule>
    <cfRule type="expression" dxfId="100" priority="122">
      <formula>$O19="S"</formula>
    </cfRule>
    <cfRule type="expression" dxfId="99" priority="123">
      <formula>$O19="OZ"</formula>
    </cfRule>
  </conditionalFormatting>
  <conditionalFormatting sqref="A29:H30 A32:H32 A31:B31 D31:H31 A33:B33 D33:H35">
    <cfRule type="expression" dxfId="98" priority="118">
      <formula>$D29="ÜS"</formula>
    </cfRule>
    <cfRule type="expression" dxfId="97" priority="119">
      <formula>$D29="S"</formula>
    </cfRule>
    <cfRule type="expression" dxfId="96" priority="120">
      <formula>$D29="OZ"</formula>
    </cfRule>
  </conditionalFormatting>
  <conditionalFormatting sqref="J29:J35">
    <cfRule type="expression" dxfId="95" priority="115">
      <formula>$D29="ÜS"</formula>
    </cfRule>
    <cfRule type="expression" dxfId="94" priority="116">
      <formula>$D29="S"</formula>
    </cfRule>
    <cfRule type="expression" dxfId="93" priority="117">
      <formula>$D29="OZ"</formula>
    </cfRule>
  </conditionalFormatting>
  <conditionalFormatting sqref="L29:S30 M32:S33 M31 O31:S31 M34 O34:S36 L31:L34">
    <cfRule type="expression" dxfId="92" priority="112">
      <formula>$O29="ÜS"</formula>
    </cfRule>
    <cfRule type="expression" dxfId="91" priority="113">
      <formula>$O29="S"</formula>
    </cfRule>
    <cfRule type="expression" dxfId="90" priority="114">
      <formula>$O29="OZ"</formula>
    </cfRule>
  </conditionalFormatting>
  <conditionalFormatting sqref="N31">
    <cfRule type="expression" dxfId="89" priority="109">
      <formula>$D31="ÜS"</formula>
    </cfRule>
    <cfRule type="expression" dxfId="88" priority="110">
      <formula>$D31="S"</formula>
    </cfRule>
    <cfRule type="expression" dxfId="87" priority="111">
      <formula>$D31="OZ"</formula>
    </cfRule>
  </conditionalFormatting>
  <conditionalFormatting sqref="N34">
    <cfRule type="expression" dxfId="86" priority="106">
      <formula>$O34="ÜS"</formula>
    </cfRule>
    <cfRule type="expression" dxfId="85" priority="107">
      <formula>$O34="S"</formula>
    </cfRule>
    <cfRule type="expression" dxfId="84" priority="108">
      <formula>$O34="OZ"</formula>
    </cfRule>
  </conditionalFormatting>
  <conditionalFormatting sqref="N34">
    <cfRule type="expression" dxfId="83" priority="103">
      <formula>$O34="ÜS"</formula>
    </cfRule>
    <cfRule type="expression" dxfId="82" priority="104">
      <formula>$O34="S"</formula>
    </cfRule>
    <cfRule type="expression" dxfId="81" priority="105">
      <formula>$O34="OZ"</formula>
    </cfRule>
  </conditionalFormatting>
  <conditionalFormatting sqref="U29:U36">
    <cfRule type="expression" dxfId="80" priority="100">
      <formula>$O29="ÜS"</formula>
    </cfRule>
    <cfRule type="expression" dxfId="79" priority="101">
      <formula>$O29="S"</formula>
    </cfRule>
    <cfRule type="expression" dxfId="78" priority="102">
      <formula>$O29="OZ"</formula>
    </cfRule>
  </conditionalFormatting>
  <conditionalFormatting sqref="B49:C49 A47:B48 A49:A52">
    <cfRule type="expression" dxfId="77" priority="97">
      <formula>$D47="ÜS"</formula>
    </cfRule>
    <cfRule type="expression" dxfId="76" priority="98">
      <formula>$D47="S"</formula>
    </cfRule>
    <cfRule type="expression" dxfId="75" priority="99">
      <formula>$D47="OZ"</formula>
    </cfRule>
  </conditionalFormatting>
  <conditionalFormatting sqref="B50">
    <cfRule type="expression" dxfId="74" priority="94">
      <formula>$D50="ÜS"</formula>
    </cfRule>
    <cfRule type="expression" dxfId="73" priority="95">
      <formula>$D50="S"</formula>
    </cfRule>
    <cfRule type="expression" dxfId="72" priority="96">
      <formula>$D50="OZ"</formula>
    </cfRule>
  </conditionalFormatting>
  <conditionalFormatting sqref="A58:C60 A61:B61 A62">
    <cfRule type="expression" dxfId="71" priority="91">
      <formula>$D58="ÜS"</formula>
    </cfRule>
    <cfRule type="expression" dxfId="70" priority="92">
      <formula>$D58="S"</formula>
    </cfRule>
    <cfRule type="expression" dxfId="69" priority="93">
      <formula>$D58="OZ"</formula>
    </cfRule>
  </conditionalFormatting>
  <conditionalFormatting sqref="M49:N49 L47:L51">
    <cfRule type="expression" dxfId="68" priority="88">
      <formula>$O47="ÜS"</formula>
    </cfRule>
    <cfRule type="expression" dxfId="67" priority="89">
      <formula>$O47="S"</formula>
    </cfRule>
    <cfRule type="expression" dxfId="66" priority="90">
      <formula>$O47="OZ"</formula>
    </cfRule>
  </conditionalFormatting>
  <conditionalFormatting sqref="N48">
    <cfRule type="expression" dxfId="65" priority="85">
      <formula>$D48="ÜS"</formula>
    </cfRule>
    <cfRule type="expression" dxfId="64" priority="86">
      <formula>$D48="S"</formula>
    </cfRule>
    <cfRule type="expression" dxfId="63" priority="87">
      <formula>$D48="OZ"</formula>
    </cfRule>
  </conditionalFormatting>
  <conditionalFormatting sqref="L58:N59 M60:N60 L60:L63">
    <cfRule type="expression" dxfId="62" priority="82">
      <formula>$O58="ÜS"</formula>
    </cfRule>
    <cfRule type="expression" dxfId="61" priority="83">
      <formula>$O58="S"</formula>
    </cfRule>
    <cfRule type="expression" dxfId="60" priority="84">
      <formula>$O58="OZ"</formula>
    </cfRule>
  </conditionalFormatting>
  <conditionalFormatting sqref="A72:C74 A75 C75">
    <cfRule type="expression" dxfId="59" priority="79">
      <formula>$D72="ÜS"</formula>
    </cfRule>
    <cfRule type="expression" dxfId="58" priority="80">
      <formula>$D72="S"</formula>
    </cfRule>
    <cfRule type="expression" dxfId="57" priority="81">
      <formula>$D72="OZ"</formula>
    </cfRule>
  </conditionalFormatting>
  <conditionalFormatting sqref="B75">
    <cfRule type="expression" dxfId="56" priority="76">
      <formula>$D75="ÜS"</formula>
    </cfRule>
    <cfRule type="expression" dxfId="55" priority="77">
      <formula>$D75="S"</formula>
    </cfRule>
    <cfRule type="expression" dxfId="54" priority="78">
      <formula>$D75="OZ"</formula>
    </cfRule>
  </conditionalFormatting>
  <conditionalFormatting sqref="C48">
    <cfRule type="expression" dxfId="53" priority="73">
      <formula>$D48="ÜS"</formula>
    </cfRule>
    <cfRule type="expression" dxfId="52" priority="74">
      <formula>$D48="S"</formula>
    </cfRule>
    <cfRule type="expression" dxfId="51" priority="75">
      <formula>$D48="OZ"</formula>
    </cfRule>
  </conditionalFormatting>
  <conditionalFormatting sqref="M47:N47">
    <cfRule type="expression" dxfId="50" priority="70">
      <formula>$D47="ÜS"</formula>
    </cfRule>
    <cfRule type="expression" dxfId="49" priority="71">
      <formula>$D47="S"</formula>
    </cfRule>
    <cfRule type="expression" dxfId="48" priority="72">
      <formula>$D47="OZ"</formula>
    </cfRule>
  </conditionalFormatting>
  <conditionalFormatting sqref="C47">
    <cfRule type="expression" dxfId="47" priority="67">
      <formula>$D47="ÜS"</formula>
    </cfRule>
    <cfRule type="expression" dxfId="46" priority="68">
      <formula>$D47="S"</formula>
    </cfRule>
    <cfRule type="expression" dxfId="45" priority="69">
      <formula>$D47="OZ"</formula>
    </cfRule>
  </conditionalFormatting>
  <conditionalFormatting sqref="C50">
    <cfRule type="expression" dxfId="44" priority="64">
      <formula>$D50="ÜS"</formula>
    </cfRule>
    <cfRule type="expression" dxfId="43" priority="65">
      <formula>$D50="S"</formula>
    </cfRule>
    <cfRule type="expression" dxfId="42" priority="66">
      <formula>$D50="OZ"</formula>
    </cfRule>
  </conditionalFormatting>
  <conditionalFormatting sqref="M48">
    <cfRule type="expression" dxfId="41" priority="61">
      <formula>$D48="ÜS"</formula>
    </cfRule>
    <cfRule type="expression" dxfId="40" priority="62">
      <formula>$D48="S"</formula>
    </cfRule>
    <cfRule type="expression" dxfId="39" priority="63">
      <formula>$D48="OZ"</formula>
    </cfRule>
  </conditionalFormatting>
  <conditionalFormatting sqref="M61:N61">
    <cfRule type="expression" dxfId="38" priority="58">
      <formula>$D61="ÜS"</formula>
    </cfRule>
    <cfRule type="expression" dxfId="37" priority="59">
      <formula>$D61="S"</formula>
    </cfRule>
    <cfRule type="expression" dxfId="36" priority="60">
      <formula>$D61="OZ"</formula>
    </cfRule>
  </conditionalFormatting>
  <conditionalFormatting sqref="C61">
    <cfRule type="expression" dxfId="35" priority="55">
      <formula>$D61="ÜS"</formula>
    </cfRule>
    <cfRule type="expression" dxfId="34" priority="56">
      <formula>$D61="S"</formula>
    </cfRule>
    <cfRule type="expression" dxfId="33" priority="57">
      <formula>$D61="OZ"</formula>
    </cfRule>
  </conditionalFormatting>
  <conditionalFormatting sqref="M62:N62">
    <cfRule type="expression" dxfId="32" priority="52">
      <formula>$D62="ÜS"</formula>
    </cfRule>
    <cfRule type="expression" dxfId="31" priority="53">
      <formula>$D62="S"</formula>
    </cfRule>
    <cfRule type="expression" dxfId="30" priority="54">
      <formula>$D62="OZ"</formula>
    </cfRule>
  </conditionalFormatting>
  <conditionalFormatting sqref="C31">
    <cfRule type="expression" dxfId="29" priority="34">
      <formula>$D31="ÜS"</formula>
    </cfRule>
    <cfRule type="expression" dxfId="28" priority="35">
      <formula>$D31="S"</formula>
    </cfRule>
    <cfRule type="expression" dxfId="27" priority="36">
      <formula>$D31="OZ"</formula>
    </cfRule>
  </conditionalFormatting>
  <conditionalFormatting sqref="C33">
    <cfRule type="expression" dxfId="26" priority="31">
      <formula>$D33="ÜS"</formula>
    </cfRule>
    <cfRule type="expression" dxfId="25" priority="32">
      <formula>$D33="S"</formula>
    </cfRule>
    <cfRule type="expression" dxfId="24" priority="33">
      <formula>$D33="OZ"</formula>
    </cfRule>
  </conditionalFormatting>
  <conditionalFormatting sqref="A19:C20">
    <cfRule type="expression" dxfId="23" priority="22">
      <formula>$D19="ÜS"</formula>
    </cfRule>
    <cfRule type="expression" dxfId="22" priority="23">
      <formula>$D19="S"</formula>
    </cfRule>
    <cfRule type="expression" dxfId="21" priority="24">
      <formula>$D19="OZ"</formula>
    </cfRule>
  </conditionalFormatting>
  <conditionalFormatting sqref="B19:C20">
    <cfRule type="expression" dxfId="20" priority="19">
      <formula>$D19="ÜS"</formula>
    </cfRule>
    <cfRule type="expression" dxfId="19" priority="20">
      <formula>$D19="S"</formula>
    </cfRule>
    <cfRule type="expression" dxfId="18" priority="21">
      <formula>$D19="OZ"</formula>
    </cfRule>
  </conditionalFormatting>
  <conditionalFormatting sqref="L21">
    <cfRule type="expression" dxfId="17" priority="16">
      <formula>$O21="ÜS"</formula>
    </cfRule>
    <cfRule type="expression" dxfId="16" priority="17">
      <formula>$O21="S"</formula>
    </cfRule>
    <cfRule type="expression" dxfId="15" priority="18">
      <formula>$O21="OZ"</formula>
    </cfRule>
  </conditionalFormatting>
  <conditionalFormatting sqref="L20">
    <cfRule type="expression" dxfId="14" priority="13">
      <formula>$O20="ÜS"</formula>
    </cfRule>
    <cfRule type="expression" dxfId="13" priority="14">
      <formula>$O20="S"</formula>
    </cfRule>
    <cfRule type="expression" dxfId="12" priority="15">
      <formula>$O20="OZ"</formula>
    </cfRule>
  </conditionalFormatting>
  <conditionalFormatting sqref="M20:N21">
    <cfRule type="expression" dxfId="11" priority="10">
      <formula>$O20="ÜS"</formula>
    </cfRule>
    <cfRule type="expression" dxfId="10" priority="11">
      <formula>$O20="S"</formula>
    </cfRule>
    <cfRule type="expression" dxfId="9" priority="12">
      <formula>$O20="OZ"</formula>
    </cfRule>
  </conditionalFormatting>
  <conditionalFormatting sqref="M21:N21">
    <cfRule type="expression" dxfId="8" priority="7">
      <formula>$O21="ÜS"</formula>
    </cfRule>
    <cfRule type="expression" dxfId="7" priority="8">
      <formula>$O21="S"</formula>
    </cfRule>
    <cfRule type="expression" dxfId="6" priority="9">
      <formula>$O21="OZ"</formula>
    </cfRule>
  </conditionalFormatting>
  <conditionalFormatting sqref="A34:C35">
    <cfRule type="expression" dxfId="5" priority="4">
      <formula>$D34="ÜS"</formula>
    </cfRule>
    <cfRule type="expression" dxfId="4" priority="5">
      <formula>$D34="S"</formula>
    </cfRule>
    <cfRule type="expression" dxfId="3" priority="6">
      <formula>$D34="OZ"</formula>
    </cfRule>
  </conditionalFormatting>
  <conditionalFormatting sqref="L35:N36">
    <cfRule type="expression" dxfId="2" priority="1">
      <formula>$O35="ÜS"</formula>
    </cfRule>
    <cfRule type="expression" dxfId="1" priority="2">
      <formula>$O35="S"</formula>
    </cfRule>
    <cfRule type="expression" dxfId="0" priority="3">
      <formula>$O35="OZ"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'Lütfen bu sayfayı silmeyin!'!$A$2:$A$10</xm:f>
          </x14:formula1>
          <xm:sqref>W46:W55</xm:sqref>
        </x14:dataValidation>
        <x14:dataValidation type="list" allowBlank="1" showInputMessage="1" showErrorMessage="1">
          <x14:formula1>
            <xm:f>'Lütfen bu sayfayı silmeyin!'!$D$2:$D$6</xm:f>
          </x14:formula1>
          <xm:sqref>V72:V81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E11:E21 E29:E36 P11:P21 P29:P36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D11:D21 O11:O21 D29:D36 O29:O36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D47:D56 O47:O56 D58:D67 O58:O67 D72:D81 O72:O81</xm:sqref>
        </x14:dataValidation>
        <x14:dataValidation type="list" allowBlank="1" showInputMessage="1" showErrorMessage="1">
          <x14:formula1>
            <xm:f>'Lütfen bu sayfayı silmeyin!'!$B$2:$B$3</xm:f>
          </x14:formula1>
          <xm:sqref>E47:E56 E58:E67 E72:E81 P47:P56 P58:P67 P72:P81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7"/>
    <col min="3" max="3" width="38.75" style="47" customWidth="1"/>
    <col min="4" max="4" width="20.5" style="47" customWidth="1"/>
    <col min="5" max="5" width="9" style="47"/>
    <col min="6" max="6" width="21.25" style="47" customWidth="1"/>
    <col min="7" max="16384" width="9" style="47"/>
  </cols>
  <sheetData>
    <row r="1" spans="1:12" ht="15" x14ac:dyDescent="0.25">
      <c r="A1" s="49" t="s">
        <v>15</v>
      </c>
      <c r="B1" s="49" t="s">
        <v>9</v>
      </c>
      <c r="C1" s="49" t="s">
        <v>43</v>
      </c>
      <c r="D1" s="50" t="s">
        <v>39</v>
      </c>
      <c r="E1" s="51"/>
      <c r="F1" s="119" t="s">
        <v>57</v>
      </c>
      <c r="G1" s="119"/>
    </row>
    <row r="2" spans="1:12" x14ac:dyDescent="0.2">
      <c r="A2" s="52" t="s">
        <v>20</v>
      </c>
      <c r="B2" s="53" t="s">
        <v>17</v>
      </c>
      <c r="C2" s="54" t="s">
        <v>62</v>
      </c>
      <c r="D2" s="55" t="s">
        <v>44</v>
      </c>
      <c r="E2" s="51"/>
      <c r="F2" s="56" t="s">
        <v>60</v>
      </c>
      <c r="G2" s="57"/>
    </row>
    <row r="3" spans="1:12" x14ac:dyDescent="0.2">
      <c r="A3" s="58" t="s">
        <v>16</v>
      </c>
      <c r="B3" s="59" t="s">
        <v>19</v>
      </c>
      <c r="C3" s="60" t="s">
        <v>63</v>
      </c>
      <c r="D3" s="61" t="s">
        <v>40</v>
      </c>
      <c r="E3" s="51"/>
      <c r="F3" s="56" t="s">
        <v>58</v>
      </c>
      <c r="G3" s="62"/>
    </row>
    <row r="4" spans="1:12" x14ac:dyDescent="0.2">
      <c r="A4" s="58" t="s">
        <v>18</v>
      </c>
      <c r="B4" s="63"/>
      <c r="C4" s="60" t="s">
        <v>64</v>
      </c>
      <c r="D4" s="61" t="s">
        <v>81</v>
      </c>
      <c r="E4" s="51"/>
      <c r="F4" s="56" t="s">
        <v>59</v>
      </c>
      <c r="G4" s="64"/>
    </row>
    <row r="5" spans="1:12" x14ac:dyDescent="0.2">
      <c r="A5" s="65" t="s">
        <v>21</v>
      </c>
      <c r="B5" s="63"/>
      <c r="C5" s="60" t="s">
        <v>65</v>
      </c>
      <c r="D5" s="66" t="s">
        <v>45</v>
      </c>
      <c r="E5" s="51"/>
      <c r="F5" s="56" t="s">
        <v>61</v>
      </c>
      <c r="G5" s="67"/>
    </row>
    <row r="6" spans="1:12" x14ac:dyDescent="0.2">
      <c r="A6" s="20"/>
      <c r="B6" s="26"/>
      <c r="C6" s="60" t="s">
        <v>66</v>
      </c>
      <c r="D6" s="51"/>
      <c r="E6" s="51"/>
      <c r="F6" s="51"/>
      <c r="G6" s="51"/>
    </row>
    <row r="7" spans="1:12" x14ac:dyDescent="0.2">
      <c r="A7" s="20"/>
      <c r="B7" s="26"/>
      <c r="C7" s="60" t="s">
        <v>67</v>
      </c>
      <c r="D7" s="51"/>
      <c r="E7" s="51"/>
      <c r="F7" s="51"/>
      <c r="G7" s="51"/>
    </row>
    <row r="8" spans="1:12" x14ac:dyDescent="0.2">
      <c r="A8" s="20"/>
      <c r="B8" s="26"/>
      <c r="C8" s="60" t="s">
        <v>68</v>
      </c>
      <c r="D8" s="51"/>
      <c r="E8" s="51"/>
      <c r="F8" s="51"/>
      <c r="G8" s="51"/>
    </row>
    <row r="9" spans="1:12" x14ac:dyDescent="0.2">
      <c r="A9" s="20"/>
      <c r="B9" s="26"/>
      <c r="C9" s="60" t="s">
        <v>69</v>
      </c>
      <c r="D9" s="51"/>
      <c r="E9" s="51"/>
      <c r="F9" s="51"/>
      <c r="G9" s="51"/>
    </row>
    <row r="10" spans="1:12" x14ac:dyDescent="0.2">
      <c r="A10" s="20"/>
      <c r="B10" s="26"/>
      <c r="C10" s="60" t="s">
        <v>70</v>
      </c>
      <c r="D10" s="51"/>
      <c r="E10" s="51"/>
      <c r="F10" s="51"/>
      <c r="G10" s="51"/>
      <c r="J10" s="48"/>
      <c r="K10" s="48"/>
      <c r="L10" s="48"/>
    </row>
    <row r="11" spans="1:12" x14ac:dyDescent="0.2">
      <c r="A11" s="20"/>
      <c r="B11" s="26"/>
      <c r="C11" s="60" t="s">
        <v>71</v>
      </c>
      <c r="D11" s="51"/>
      <c r="E11" s="51"/>
      <c r="F11" s="51"/>
      <c r="G11" s="51"/>
      <c r="J11" s="48"/>
      <c r="K11" s="11"/>
      <c r="L11" s="48"/>
    </row>
    <row r="12" spans="1:12" x14ac:dyDescent="0.2">
      <c r="A12" s="20"/>
      <c r="B12" s="26"/>
      <c r="C12" s="60" t="s">
        <v>72</v>
      </c>
      <c r="D12" s="51"/>
      <c r="E12" s="51"/>
      <c r="F12" s="51"/>
      <c r="G12" s="51"/>
      <c r="J12" s="48"/>
      <c r="K12" s="11"/>
      <c r="L12" s="48"/>
    </row>
    <row r="13" spans="1:12" x14ac:dyDescent="0.2">
      <c r="A13" s="20"/>
      <c r="B13" s="26"/>
      <c r="C13" s="60" t="s">
        <v>73</v>
      </c>
      <c r="D13" s="51"/>
      <c r="E13" s="51"/>
      <c r="F13" s="51"/>
      <c r="G13" s="51"/>
      <c r="J13" s="48"/>
      <c r="K13" s="11"/>
      <c r="L13" s="48"/>
    </row>
    <row r="14" spans="1:12" x14ac:dyDescent="0.2">
      <c r="A14" s="20"/>
      <c r="B14" s="26"/>
      <c r="C14" s="60" t="s">
        <v>74</v>
      </c>
      <c r="D14" s="51"/>
      <c r="E14" s="51"/>
      <c r="F14" s="51"/>
      <c r="G14" s="51"/>
      <c r="J14" s="48"/>
      <c r="K14" s="11"/>
      <c r="L14" s="48"/>
    </row>
    <row r="15" spans="1:12" x14ac:dyDescent="0.2">
      <c r="A15" s="20"/>
      <c r="B15" s="26"/>
      <c r="C15" s="68"/>
      <c r="D15" s="51"/>
      <c r="E15" s="51"/>
      <c r="F15" s="51"/>
      <c r="G15" s="5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KALİTE</cp:lastModifiedBy>
  <cp:lastPrinted>2022-04-26T12:55:00Z</cp:lastPrinted>
  <dcterms:created xsi:type="dcterms:W3CDTF">2021-06-05T06:56:15Z</dcterms:created>
  <dcterms:modified xsi:type="dcterms:W3CDTF">2022-08-19T12:39:48Z</dcterms:modified>
</cp:coreProperties>
</file>