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Öğrenci İşleri\Karteks\2021-2022 Uygulama Esaslari ve Müfredat Planlari Son Hali\"/>
    </mc:Choice>
  </mc:AlternateContent>
  <bookViews>
    <workbookView xWindow="0" yWindow="0" windowWidth="24000" windowHeight="9645"/>
  </bookViews>
  <sheets>
    <sheet name="İlahiyat PR" sheetId="3" r:id="rId1"/>
    <sheet name="İlahiyat PR (II. Öğretim)" sheetId="6" r:id="rId2"/>
    <sheet name="İlahiyat PR (Arapça)" sheetId="10" r:id="rId3"/>
    <sheet name="İlahiyat PR (Arapça) (2)" sheetId="11" r:id="rId4"/>
  </sheets>
  <definedNames>
    <definedName name="_xlnm.Print_Area" localSheetId="0">'İlahiyat PR'!$A$1:$S$82</definedName>
    <definedName name="_xlnm.Print_Area" localSheetId="1">'İlahiyat PR (II. Öğretim)'!$A$1:$S$82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1" l="1"/>
  <c r="AB10" i="11"/>
  <c r="AA10" i="11"/>
  <c r="Z10" i="11"/>
  <c r="Y10" i="11"/>
  <c r="AC10" i="10"/>
  <c r="AB10" i="10"/>
  <c r="AA10" i="10"/>
  <c r="Z10" i="10"/>
  <c r="Y10" i="10"/>
  <c r="AC10" i="6"/>
  <c r="AB10" i="6"/>
  <c r="AA10" i="6"/>
  <c r="Z10" i="6"/>
  <c r="Y10" i="6"/>
  <c r="AC10" i="3"/>
  <c r="AB10" i="3"/>
  <c r="Z10" i="3"/>
  <c r="Y10" i="3"/>
  <c r="H76" i="11" l="1"/>
  <c r="R76" i="10"/>
  <c r="H76" i="10"/>
  <c r="R76" i="6"/>
  <c r="H76" i="6"/>
  <c r="R76" i="3"/>
  <c r="H76" i="3"/>
  <c r="R105" i="11" l="1"/>
  <c r="H105" i="11"/>
  <c r="R104" i="11"/>
  <c r="H104" i="11"/>
  <c r="R103" i="11"/>
  <c r="H103" i="11"/>
  <c r="R102" i="11"/>
  <c r="H102" i="11"/>
  <c r="R101" i="11"/>
  <c r="H101" i="11"/>
  <c r="R100" i="11"/>
  <c r="H100" i="11"/>
  <c r="R99" i="11"/>
  <c r="H99" i="11"/>
  <c r="R98" i="11"/>
  <c r="H98" i="11"/>
  <c r="AB96" i="11"/>
  <c r="R96" i="11"/>
  <c r="H96" i="11"/>
  <c r="AB95" i="11"/>
  <c r="R95" i="11"/>
  <c r="H95" i="11"/>
  <c r="AB94" i="11"/>
  <c r="R94" i="11"/>
  <c r="H94" i="11"/>
  <c r="AB93" i="11"/>
  <c r="R93" i="11"/>
  <c r="H93" i="11"/>
  <c r="AB92" i="11"/>
  <c r="R92" i="11"/>
  <c r="H92" i="11"/>
  <c r="AB91" i="11"/>
  <c r="R91" i="11"/>
  <c r="H91" i="11"/>
  <c r="AB90" i="11"/>
  <c r="R90" i="11"/>
  <c r="H90" i="11"/>
  <c r="AB89" i="11"/>
  <c r="R89" i="11"/>
  <c r="H89" i="11"/>
  <c r="S82" i="11"/>
  <c r="I82" i="11"/>
  <c r="S81" i="11"/>
  <c r="I81" i="11"/>
  <c r="S80" i="11"/>
  <c r="I80" i="11"/>
  <c r="S79" i="11"/>
  <c r="Q79" i="11"/>
  <c r="P79" i="11"/>
  <c r="O79" i="11"/>
  <c r="I79" i="11"/>
  <c r="G79" i="11"/>
  <c r="F79" i="11"/>
  <c r="E79" i="11"/>
  <c r="H78" i="11"/>
  <c r="R77" i="11"/>
  <c r="H77" i="11"/>
  <c r="R75" i="11"/>
  <c r="H75" i="11"/>
  <c r="R74" i="11"/>
  <c r="H74" i="11"/>
  <c r="R73" i="11"/>
  <c r="H73" i="11"/>
  <c r="R72" i="11"/>
  <c r="H72" i="11"/>
  <c r="R71" i="11"/>
  <c r="H71" i="11"/>
  <c r="R70" i="11"/>
  <c r="H70" i="11"/>
  <c r="S66" i="11"/>
  <c r="I66" i="11"/>
  <c r="S65" i="11"/>
  <c r="I65" i="11"/>
  <c r="S64" i="11"/>
  <c r="I64" i="11"/>
  <c r="S63" i="11"/>
  <c r="Q63" i="11"/>
  <c r="P63" i="11"/>
  <c r="O63" i="11"/>
  <c r="I63" i="11"/>
  <c r="G63" i="11"/>
  <c r="F63" i="11"/>
  <c r="H63" i="11" s="1"/>
  <c r="E63" i="11"/>
  <c r="H62" i="11"/>
  <c r="R61" i="11"/>
  <c r="H61" i="11"/>
  <c r="R60" i="11"/>
  <c r="H60" i="11"/>
  <c r="R59" i="11"/>
  <c r="R58" i="11"/>
  <c r="H58" i="11"/>
  <c r="R57" i="11"/>
  <c r="H57" i="11"/>
  <c r="R56" i="11"/>
  <c r="H56" i="11"/>
  <c r="R55" i="11"/>
  <c r="H55" i="11"/>
  <c r="R54" i="11"/>
  <c r="R53" i="11"/>
  <c r="S49" i="11"/>
  <c r="I49" i="11"/>
  <c r="S48" i="11"/>
  <c r="I48" i="11"/>
  <c r="S47" i="11"/>
  <c r="I47" i="11"/>
  <c r="S46" i="11"/>
  <c r="Q46" i="11"/>
  <c r="P46" i="11"/>
  <c r="O46" i="11"/>
  <c r="I46" i="11"/>
  <c r="G46" i="11"/>
  <c r="F46" i="11"/>
  <c r="E46" i="11"/>
  <c r="H46" i="11" s="1"/>
  <c r="R45" i="11"/>
  <c r="R44" i="11"/>
  <c r="R43" i="11"/>
  <c r="H43" i="11"/>
  <c r="R42" i="11"/>
  <c r="H42" i="11"/>
  <c r="R40" i="11"/>
  <c r="H40" i="11"/>
  <c r="R39" i="11"/>
  <c r="R38" i="11"/>
  <c r="H38" i="11"/>
  <c r="R37" i="11"/>
  <c r="H37" i="11"/>
  <c r="R36" i="11"/>
  <c r="R35" i="11"/>
  <c r="R34" i="11"/>
  <c r="H34" i="11"/>
  <c r="S30" i="11"/>
  <c r="I30" i="11"/>
  <c r="S29" i="11"/>
  <c r="I29" i="11"/>
  <c r="S28" i="11"/>
  <c r="I28" i="11"/>
  <c r="S27" i="11"/>
  <c r="Q27" i="11"/>
  <c r="P27" i="11"/>
  <c r="O27" i="11"/>
  <c r="R27" i="11" s="1"/>
  <c r="I27" i="11"/>
  <c r="G27" i="11"/>
  <c r="F27" i="11"/>
  <c r="E27" i="11"/>
  <c r="H26" i="11"/>
  <c r="H25" i="11"/>
  <c r="R24" i="11"/>
  <c r="H24" i="11"/>
  <c r="R23" i="11"/>
  <c r="H23" i="11"/>
  <c r="R22" i="11"/>
  <c r="H22" i="11"/>
  <c r="R21" i="11"/>
  <c r="H21" i="11"/>
  <c r="R20" i="11"/>
  <c r="H20" i="11"/>
  <c r="R19" i="11"/>
  <c r="H19" i="11"/>
  <c r="H18" i="11"/>
  <c r="R17" i="11"/>
  <c r="H17" i="11"/>
  <c r="R16" i="11"/>
  <c r="H16" i="11"/>
  <c r="R15" i="11"/>
  <c r="H15" i="11"/>
  <c r="R14" i="11"/>
  <c r="H14" i="11"/>
  <c r="I5" i="11" l="1"/>
  <c r="K6" i="11" s="1"/>
  <c r="R63" i="11"/>
  <c r="R79" i="11"/>
  <c r="H79" i="11"/>
  <c r="C6" i="11"/>
  <c r="R46" i="11"/>
  <c r="H27" i="11"/>
  <c r="R6" i="11"/>
  <c r="R105" i="10"/>
  <c r="H105" i="10"/>
  <c r="R104" i="10"/>
  <c r="H104" i="10"/>
  <c r="R103" i="10"/>
  <c r="H103" i="10"/>
  <c r="R102" i="10"/>
  <c r="H102" i="10"/>
  <c r="R101" i="10"/>
  <c r="H101" i="10"/>
  <c r="R100" i="10"/>
  <c r="H100" i="10"/>
  <c r="R99" i="10"/>
  <c r="H99" i="10"/>
  <c r="R98" i="10"/>
  <c r="H98" i="10"/>
  <c r="AB96" i="10"/>
  <c r="R96" i="10"/>
  <c r="H96" i="10"/>
  <c r="AB95" i="10"/>
  <c r="R95" i="10"/>
  <c r="H95" i="10"/>
  <c r="AB94" i="10"/>
  <c r="R94" i="10"/>
  <c r="H94" i="10"/>
  <c r="AB93" i="10"/>
  <c r="R93" i="10"/>
  <c r="H93" i="10"/>
  <c r="AB92" i="10"/>
  <c r="R92" i="10"/>
  <c r="H92" i="10"/>
  <c r="AB91" i="10"/>
  <c r="R91" i="10"/>
  <c r="H91" i="10"/>
  <c r="AB90" i="10"/>
  <c r="R90" i="10"/>
  <c r="H90" i="10"/>
  <c r="AB89" i="10"/>
  <c r="R89" i="10"/>
  <c r="H89" i="10"/>
  <c r="S82" i="10"/>
  <c r="I82" i="10"/>
  <c r="S81" i="10"/>
  <c r="I81" i="10"/>
  <c r="S80" i="10"/>
  <c r="I80" i="10"/>
  <c r="S79" i="10"/>
  <c r="Q79" i="10"/>
  <c r="P79" i="10"/>
  <c r="O79" i="10"/>
  <c r="I79" i="10"/>
  <c r="G79" i="10"/>
  <c r="F79" i="10"/>
  <c r="E79" i="10"/>
  <c r="H78" i="10"/>
  <c r="H77" i="10"/>
  <c r="R75" i="10"/>
  <c r="H75" i="10"/>
  <c r="R74" i="10"/>
  <c r="H74" i="10"/>
  <c r="R73" i="10"/>
  <c r="H73" i="10"/>
  <c r="R72" i="10"/>
  <c r="H72" i="10"/>
  <c r="R71" i="10"/>
  <c r="H71" i="10"/>
  <c r="R70" i="10"/>
  <c r="H70" i="10"/>
  <c r="S66" i="10"/>
  <c r="I66" i="10"/>
  <c r="S65" i="10"/>
  <c r="I65" i="10"/>
  <c r="S64" i="10"/>
  <c r="I64" i="10"/>
  <c r="S63" i="10"/>
  <c r="Q63" i="10"/>
  <c r="P63" i="10"/>
  <c r="O63" i="10"/>
  <c r="I63" i="10"/>
  <c r="G63" i="10"/>
  <c r="F63" i="10"/>
  <c r="E63" i="10"/>
  <c r="H62" i="10"/>
  <c r="R61" i="10"/>
  <c r="H61" i="10"/>
  <c r="R60" i="10"/>
  <c r="H60" i="10"/>
  <c r="R59" i="10"/>
  <c r="R58" i="10"/>
  <c r="H58" i="10"/>
  <c r="R57" i="10"/>
  <c r="H57" i="10"/>
  <c r="R56" i="10"/>
  <c r="H56" i="10"/>
  <c r="R55" i="10"/>
  <c r="H55" i="10"/>
  <c r="R54" i="10"/>
  <c r="R53" i="10"/>
  <c r="S49" i="10"/>
  <c r="I49" i="10"/>
  <c r="S48" i="10"/>
  <c r="I48" i="10"/>
  <c r="S47" i="10"/>
  <c r="I47" i="10"/>
  <c r="S46" i="10"/>
  <c r="Q46" i="10"/>
  <c r="P46" i="10"/>
  <c r="O46" i="10"/>
  <c r="I46" i="10"/>
  <c r="G46" i="10"/>
  <c r="F46" i="10"/>
  <c r="E46" i="10"/>
  <c r="R45" i="10"/>
  <c r="R44" i="10"/>
  <c r="R43" i="10"/>
  <c r="H43" i="10"/>
  <c r="R42" i="10"/>
  <c r="H42" i="10"/>
  <c r="R40" i="10"/>
  <c r="H40" i="10"/>
  <c r="R39" i="10"/>
  <c r="R38" i="10"/>
  <c r="H38" i="10"/>
  <c r="R37" i="10"/>
  <c r="H37" i="10"/>
  <c r="R36" i="10"/>
  <c r="R35" i="10"/>
  <c r="R34" i="10"/>
  <c r="H34" i="10"/>
  <c r="S30" i="10"/>
  <c r="I30" i="10"/>
  <c r="S29" i="10"/>
  <c r="I29" i="10"/>
  <c r="S28" i="10"/>
  <c r="I28" i="10"/>
  <c r="S27" i="10"/>
  <c r="Q27" i="10"/>
  <c r="P27" i="10"/>
  <c r="O27" i="10"/>
  <c r="I27" i="10"/>
  <c r="G27" i="10"/>
  <c r="F27" i="10"/>
  <c r="E27" i="10"/>
  <c r="H26" i="10"/>
  <c r="H25" i="10"/>
  <c r="R24" i="10"/>
  <c r="H24" i="10"/>
  <c r="R23" i="10"/>
  <c r="H23" i="10"/>
  <c r="R22" i="10"/>
  <c r="H22" i="10"/>
  <c r="R21" i="10"/>
  <c r="H21" i="10"/>
  <c r="R20" i="10"/>
  <c r="H20" i="10"/>
  <c r="R19" i="10"/>
  <c r="H19" i="10"/>
  <c r="H18" i="10"/>
  <c r="R17" i="10"/>
  <c r="H17" i="10"/>
  <c r="R16" i="10"/>
  <c r="H16" i="10"/>
  <c r="R15" i="10"/>
  <c r="H15" i="10"/>
  <c r="R14" i="10"/>
  <c r="H14" i="10"/>
  <c r="AA10" i="3"/>
  <c r="H46" i="10" l="1"/>
  <c r="E5" i="11"/>
  <c r="I5" i="10"/>
  <c r="R6" i="10" s="1"/>
  <c r="R27" i="10"/>
  <c r="H63" i="10"/>
  <c r="R79" i="10"/>
  <c r="R63" i="10"/>
  <c r="C6" i="10"/>
  <c r="R46" i="10"/>
  <c r="H79" i="10"/>
  <c r="H27" i="10"/>
  <c r="K6" i="10" l="1"/>
  <c r="E5" i="10"/>
  <c r="S47" i="6"/>
  <c r="S48" i="6"/>
  <c r="S47" i="3"/>
  <c r="S48" i="3"/>
  <c r="R105" i="6"/>
  <c r="H105" i="6"/>
  <c r="R104" i="6"/>
  <c r="H104" i="6"/>
  <c r="R103" i="6"/>
  <c r="H103" i="6"/>
  <c r="R102" i="6"/>
  <c r="H102" i="6"/>
  <c r="R101" i="6"/>
  <c r="H101" i="6"/>
  <c r="R100" i="6"/>
  <c r="H100" i="6"/>
  <c r="R99" i="6"/>
  <c r="H99" i="6"/>
  <c r="R98" i="6"/>
  <c r="H98" i="6"/>
  <c r="AB96" i="6"/>
  <c r="R96" i="6"/>
  <c r="H96" i="6"/>
  <c r="AB95" i="6"/>
  <c r="R95" i="6"/>
  <c r="H95" i="6"/>
  <c r="AB94" i="6"/>
  <c r="R94" i="6"/>
  <c r="H94" i="6"/>
  <c r="AB93" i="6"/>
  <c r="R93" i="6"/>
  <c r="H93" i="6"/>
  <c r="AB92" i="6"/>
  <c r="R92" i="6"/>
  <c r="H92" i="6"/>
  <c r="AB91" i="6"/>
  <c r="R91" i="6"/>
  <c r="H91" i="6"/>
  <c r="AB90" i="6"/>
  <c r="R90" i="6"/>
  <c r="H90" i="6"/>
  <c r="AB89" i="6"/>
  <c r="R89" i="6"/>
  <c r="H89" i="6"/>
  <c r="S82" i="6"/>
  <c r="I82" i="6"/>
  <c r="S81" i="6"/>
  <c r="I81" i="6"/>
  <c r="S80" i="6"/>
  <c r="I80" i="6"/>
  <c r="S79" i="6"/>
  <c r="Q79" i="6"/>
  <c r="P79" i="6"/>
  <c r="O79" i="6"/>
  <c r="I79" i="6"/>
  <c r="G79" i="6"/>
  <c r="F79" i="6"/>
  <c r="E79" i="6"/>
  <c r="H78" i="6"/>
  <c r="H77" i="6"/>
  <c r="R75" i="6"/>
  <c r="H75" i="6"/>
  <c r="R74" i="6"/>
  <c r="H74" i="6"/>
  <c r="R73" i="6"/>
  <c r="H73" i="6"/>
  <c r="R72" i="6"/>
  <c r="H72" i="6"/>
  <c r="R71" i="6"/>
  <c r="H71" i="6"/>
  <c r="R70" i="6"/>
  <c r="H70" i="6"/>
  <c r="S66" i="6"/>
  <c r="I66" i="6"/>
  <c r="S65" i="6"/>
  <c r="I65" i="6"/>
  <c r="S64" i="6"/>
  <c r="I64" i="6"/>
  <c r="S63" i="6"/>
  <c r="Q63" i="6"/>
  <c r="P63" i="6"/>
  <c r="O63" i="6"/>
  <c r="I63" i="6"/>
  <c r="G63" i="6"/>
  <c r="F63" i="6"/>
  <c r="E63" i="6"/>
  <c r="H62" i="6"/>
  <c r="R61" i="6"/>
  <c r="H61" i="6"/>
  <c r="R60" i="6"/>
  <c r="H60" i="6"/>
  <c r="R59" i="6"/>
  <c r="R58" i="6"/>
  <c r="H58" i="6"/>
  <c r="R57" i="6"/>
  <c r="H57" i="6"/>
  <c r="R56" i="6"/>
  <c r="H56" i="6"/>
  <c r="R55" i="6"/>
  <c r="H55" i="6"/>
  <c r="R54" i="6"/>
  <c r="R53" i="6"/>
  <c r="S49" i="6"/>
  <c r="I49" i="6"/>
  <c r="I48" i="6"/>
  <c r="I47" i="6"/>
  <c r="S46" i="6"/>
  <c r="Q46" i="6"/>
  <c r="P46" i="6"/>
  <c r="O46" i="6"/>
  <c r="I46" i="6"/>
  <c r="G46" i="6"/>
  <c r="F46" i="6"/>
  <c r="E46" i="6"/>
  <c r="R45" i="6"/>
  <c r="R44" i="6"/>
  <c r="R43" i="6"/>
  <c r="H43" i="6"/>
  <c r="R42" i="6"/>
  <c r="H42" i="6"/>
  <c r="R40" i="6"/>
  <c r="H40" i="6"/>
  <c r="R39" i="6"/>
  <c r="R38" i="6"/>
  <c r="H38" i="6"/>
  <c r="R37" i="6"/>
  <c r="H37" i="6"/>
  <c r="R36" i="6"/>
  <c r="R35" i="6"/>
  <c r="R34" i="6"/>
  <c r="H34" i="6"/>
  <c r="S30" i="6"/>
  <c r="I30" i="6"/>
  <c r="S29" i="6"/>
  <c r="I29" i="6"/>
  <c r="S28" i="6"/>
  <c r="I28" i="6"/>
  <c r="S27" i="6"/>
  <c r="Q27" i="6"/>
  <c r="P27" i="6"/>
  <c r="O27" i="6"/>
  <c r="I27" i="6"/>
  <c r="G27" i="6"/>
  <c r="F27" i="6"/>
  <c r="E27" i="6"/>
  <c r="H26" i="6"/>
  <c r="H25" i="6"/>
  <c r="R24" i="6"/>
  <c r="H24" i="6"/>
  <c r="R23" i="6"/>
  <c r="H23" i="6"/>
  <c r="R22" i="6"/>
  <c r="H22" i="6"/>
  <c r="R21" i="6"/>
  <c r="H21" i="6"/>
  <c r="R20" i="6"/>
  <c r="H20" i="6"/>
  <c r="R19" i="6"/>
  <c r="H19" i="6"/>
  <c r="H18" i="6"/>
  <c r="R17" i="6"/>
  <c r="H17" i="6"/>
  <c r="R16" i="6"/>
  <c r="H16" i="6"/>
  <c r="R15" i="6"/>
  <c r="H15" i="6"/>
  <c r="R14" i="6"/>
  <c r="H14" i="6"/>
  <c r="S27" i="3"/>
  <c r="S28" i="3"/>
  <c r="S29" i="3"/>
  <c r="S30" i="3"/>
  <c r="S46" i="3"/>
  <c r="S49" i="3"/>
  <c r="S63" i="3"/>
  <c r="S64" i="3"/>
  <c r="S65" i="3"/>
  <c r="S66" i="3"/>
  <c r="S79" i="3"/>
  <c r="S80" i="3"/>
  <c r="S81" i="3"/>
  <c r="S82" i="3"/>
  <c r="R27" i="6" l="1"/>
  <c r="C6" i="6"/>
  <c r="H63" i="6"/>
  <c r="R79" i="6"/>
  <c r="I5" i="6"/>
  <c r="R6" i="6" s="1"/>
  <c r="R46" i="6"/>
  <c r="H46" i="6"/>
  <c r="H79" i="6"/>
  <c r="R63" i="6"/>
  <c r="H27" i="6"/>
  <c r="R105" i="3"/>
  <c r="R104" i="3"/>
  <c r="R103" i="3"/>
  <c r="R102" i="3"/>
  <c r="R101" i="3"/>
  <c r="R100" i="3"/>
  <c r="R99" i="3"/>
  <c r="R98" i="3"/>
  <c r="H105" i="3"/>
  <c r="H104" i="3"/>
  <c r="H103" i="3"/>
  <c r="H102" i="3"/>
  <c r="H101" i="3"/>
  <c r="H100" i="3"/>
  <c r="H99" i="3"/>
  <c r="H98" i="3"/>
  <c r="R96" i="3"/>
  <c r="R95" i="3"/>
  <c r="R94" i="3"/>
  <c r="R93" i="3"/>
  <c r="R92" i="3"/>
  <c r="R91" i="3"/>
  <c r="R90" i="3"/>
  <c r="R89" i="3"/>
  <c r="AB96" i="3"/>
  <c r="H96" i="3"/>
  <c r="AB95" i="3"/>
  <c r="H95" i="3"/>
  <c r="AB94" i="3"/>
  <c r="H94" i="3"/>
  <c r="AB93" i="3"/>
  <c r="H93" i="3"/>
  <c r="AB92" i="3"/>
  <c r="H92" i="3"/>
  <c r="AB91" i="3"/>
  <c r="H91" i="3"/>
  <c r="AB90" i="3"/>
  <c r="H90" i="3"/>
  <c r="AB89" i="3"/>
  <c r="H89" i="3"/>
  <c r="K6" i="6" l="1"/>
  <c r="E5" i="6"/>
  <c r="I66" i="3" l="1"/>
  <c r="I65" i="3"/>
  <c r="I64" i="3"/>
  <c r="I30" i="3"/>
  <c r="I29" i="3"/>
  <c r="I28" i="3"/>
  <c r="I63" i="3"/>
  <c r="E63" i="3"/>
  <c r="H62" i="3"/>
  <c r="O46" i="3"/>
  <c r="R44" i="3"/>
  <c r="R45" i="3"/>
  <c r="I46" i="3"/>
  <c r="E46" i="3"/>
  <c r="O27" i="3"/>
  <c r="R24" i="3"/>
  <c r="R21" i="3"/>
  <c r="E27" i="3"/>
  <c r="I27" i="3"/>
  <c r="H26" i="3"/>
  <c r="H21" i="3"/>
  <c r="H22" i="3"/>
  <c r="H23" i="3"/>
  <c r="I82" i="3" l="1"/>
  <c r="I81" i="3"/>
  <c r="I80" i="3"/>
  <c r="Q79" i="3"/>
  <c r="P79" i="3"/>
  <c r="O79" i="3"/>
  <c r="I79" i="3"/>
  <c r="G79" i="3"/>
  <c r="F79" i="3"/>
  <c r="E79" i="3"/>
  <c r="H78" i="3"/>
  <c r="H77" i="3"/>
  <c r="R75" i="3"/>
  <c r="H75" i="3"/>
  <c r="R73" i="3"/>
  <c r="H74" i="3"/>
  <c r="R74" i="3"/>
  <c r="H73" i="3"/>
  <c r="R72" i="3"/>
  <c r="H72" i="3"/>
  <c r="R71" i="3"/>
  <c r="H71" i="3"/>
  <c r="R70" i="3"/>
  <c r="H70" i="3"/>
  <c r="Q63" i="3"/>
  <c r="P63" i="3"/>
  <c r="O63" i="3"/>
  <c r="G63" i="3"/>
  <c r="F63" i="3"/>
  <c r="R61" i="3"/>
  <c r="H61" i="3"/>
  <c r="R60" i="3"/>
  <c r="H60" i="3"/>
  <c r="R59" i="3"/>
  <c r="R58" i="3"/>
  <c r="H58" i="3"/>
  <c r="R57" i="3"/>
  <c r="H57" i="3"/>
  <c r="R56" i="3"/>
  <c r="H56" i="3"/>
  <c r="R55" i="3"/>
  <c r="H55" i="3"/>
  <c r="R54" i="3"/>
  <c r="R53" i="3"/>
  <c r="I49" i="3"/>
  <c r="I48" i="3"/>
  <c r="I47" i="3"/>
  <c r="Q46" i="3"/>
  <c r="P46" i="3"/>
  <c r="G46" i="3"/>
  <c r="F46" i="3"/>
  <c r="R43" i="3"/>
  <c r="H43" i="3"/>
  <c r="R42" i="3"/>
  <c r="H42" i="3"/>
  <c r="R40" i="3"/>
  <c r="H40" i="3"/>
  <c r="R39" i="3"/>
  <c r="R38" i="3"/>
  <c r="H38" i="3"/>
  <c r="R37" i="3"/>
  <c r="H37" i="3"/>
  <c r="R36" i="3"/>
  <c r="R35" i="3"/>
  <c r="R34" i="3"/>
  <c r="H34" i="3"/>
  <c r="Q27" i="3"/>
  <c r="P27" i="3"/>
  <c r="G27" i="3"/>
  <c r="F27" i="3"/>
  <c r="R23" i="3"/>
  <c r="H25" i="3"/>
  <c r="R22" i="3"/>
  <c r="H24" i="3"/>
  <c r="R20" i="3"/>
  <c r="H20" i="3"/>
  <c r="R19" i="3"/>
  <c r="H19" i="3"/>
  <c r="H18" i="3"/>
  <c r="R17" i="3"/>
  <c r="H17" i="3"/>
  <c r="R16" i="3"/>
  <c r="H16" i="3"/>
  <c r="R15" i="3"/>
  <c r="H15" i="3"/>
  <c r="R14" i="3"/>
  <c r="H14" i="3"/>
  <c r="H79" i="3" l="1"/>
  <c r="R79" i="3"/>
  <c r="R46" i="3"/>
  <c r="R27" i="3"/>
  <c r="H46" i="3"/>
  <c r="R63" i="3"/>
  <c r="H27" i="3"/>
  <c r="H63" i="3"/>
  <c r="C6" i="3"/>
  <c r="E5" i="3" l="1"/>
  <c r="I5" i="3" l="1"/>
  <c r="R6" i="3" s="1"/>
  <c r="K6" i="3" l="1"/>
</calcChain>
</file>

<file path=xl/comments1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comments2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comments3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comments4.xml><?xml version="1.0" encoding="utf-8"?>
<comments xmlns="http://schemas.openxmlformats.org/spreadsheetml/2006/main">
  <authors>
    <author>Reviewer</author>
    <author/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Lütfen bu hücreleri silmeyiniz!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Z: Zorunlu
S: Seçmeli
OZ: Ortak Zorunlu
Ü: Üniversite Seçmeli
</t>
        </r>
      </text>
    </comment>
    <comment ref="N69" authorId="0" shapeId="0">
      <text>
        <r>
          <rPr>
            <b/>
            <sz val="9"/>
            <color indexed="81"/>
            <rFont val="Tahoma"/>
            <family val="2"/>
            <charset val="162"/>
          </rPr>
          <t>Reviewer:</t>
        </r>
        <r>
          <rPr>
            <sz val="9"/>
            <color indexed="81"/>
            <rFont val="Tahoma"/>
            <family val="2"/>
            <charset val="162"/>
          </rPr>
          <t xml:space="preserve">
YE: Yüzyüze Eğitim
UE: Uzaktan Eğitim
</t>
        </r>
      </text>
    </comment>
    <comment ref="C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  <comment ref="M88" authorId="1" shapeId="0">
      <text>
        <r>
          <rPr>
            <sz val="11"/>
            <color theme="1"/>
            <rFont val="Arial"/>
            <family val="2"/>
            <charset val="162"/>
          </rPr>
          <t>======
ID#AAAAN_rEQmE
Reviewer    (2021-08-17 07:59:37)
Z: Zorunlu
S: Seçmeli
OZ: Ortak Zorunlu
Ü: Üniversite Seçmeli</t>
        </r>
      </text>
    </comment>
    <comment ref="N88" authorId="1" shapeId="0">
      <text>
        <r>
          <rPr>
            <sz val="11"/>
            <color theme="1"/>
            <rFont val="Arial"/>
            <family val="2"/>
            <charset val="162"/>
          </rPr>
          <t>======
ID#AAAAN_rEQlA
Reviewer    (2021-08-17 07:59:37)
YE: Yüzyüze Eğitim
UE: Uzaktan Eğitim</t>
        </r>
      </text>
    </comment>
    <comment ref="W88" authorId="1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X88" authorId="1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sharedStrings.xml><?xml version="1.0" encoding="utf-8"?>
<sst xmlns="http://schemas.openxmlformats.org/spreadsheetml/2006/main" count="2769" uniqueCount="450">
  <si>
    <t>ATATÜRK ÜNİVERSİTESİ</t>
  </si>
  <si>
    <t>Bu müfredat  toplam</t>
  </si>
  <si>
    <t>KREDİ,</t>
  </si>
  <si>
    <t>1. SINIF</t>
  </si>
  <si>
    <t>1. YARIYIL</t>
  </si>
  <si>
    <t>2. YARIYIL</t>
  </si>
  <si>
    <t>T</t>
  </si>
  <si>
    <t>U</t>
  </si>
  <si>
    <t>L</t>
  </si>
  <si>
    <t>K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</si>
  <si>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</si>
  <si>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</si>
  <si>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</si>
  <si>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</si>
  <si>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</si>
  <si>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</si>
  <si>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</si>
  <si>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</si>
  <si>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</si>
  <si>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</si>
  <si>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UE</t>
  </si>
  <si>
    <t>Eğitim Şekli</t>
  </si>
  <si>
    <t>YE</t>
  </si>
  <si>
    <t>TOPLAM</t>
  </si>
  <si>
    <t>Ders Adı</t>
  </si>
  <si>
    <t>Türü</t>
  </si>
  <si>
    <t>Ders Türü</t>
  </si>
  <si>
    <t>Yabancı Dil I</t>
  </si>
  <si>
    <t>Türk Dili I</t>
  </si>
  <si>
    <t>Yabancı Dil II</t>
  </si>
  <si>
    <t>Türk Dili II</t>
  </si>
  <si>
    <t>Kodu</t>
  </si>
  <si>
    <t>S</t>
  </si>
  <si>
    <t>OZ</t>
  </si>
  <si>
    <t>Z</t>
  </si>
  <si>
    <t>Seçmeli Ders Toplam</t>
  </si>
  <si>
    <t>UE Ders Toplam</t>
  </si>
  <si>
    <t>ÜS</t>
  </si>
  <si>
    <t>Üniv. Seçmeli Ders Toplam</t>
  </si>
  <si>
    <t>Uzaktan Eğitim Yoluyla Okutulan Ders Oranı (%):</t>
  </si>
  <si>
    <t>Seçmeli Ders Oranı (%):</t>
  </si>
  <si>
    <t>Üniversite Seçmeli Dersi Toplam AKTS:</t>
  </si>
  <si>
    <t>Kur'an Okuma ve Tecvit I</t>
  </si>
  <si>
    <t>İslam İnanç Esasları</t>
  </si>
  <si>
    <t>Tefsir Tarihi ve Usulü I</t>
  </si>
  <si>
    <t>Hadis Tarihi ve Usulü I</t>
  </si>
  <si>
    <t>Siyer</t>
  </si>
  <si>
    <t>Osmanlı Türkçesi</t>
  </si>
  <si>
    <t>Mantık</t>
  </si>
  <si>
    <t>Arapça Klasik Metin Tahlilleri I</t>
  </si>
  <si>
    <t>Farsça</t>
  </si>
  <si>
    <t>İslam Hukukuna Giriş</t>
  </si>
  <si>
    <t>İLAHİYAT FAKÜLTESİ</t>
  </si>
  <si>
    <t>İLAHİYAT LİSANS PROGRAMI MÜFREDAT PLANI</t>
  </si>
  <si>
    <t>Kur'an Okuma ve Tecvit II</t>
  </si>
  <si>
    <t>İslam İbadet Esasları</t>
  </si>
  <si>
    <t>Tefsir Tarihi ve Usulü II</t>
  </si>
  <si>
    <t>Hadis Tarihi ve Usulü II</t>
  </si>
  <si>
    <t>Türk Din Musikisi</t>
  </si>
  <si>
    <t>İslam Tarihi I</t>
  </si>
  <si>
    <t>Türk İslam Sanatları Tarihi</t>
  </si>
  <si>
    <t>Arapça Klasik Metin Tahlilleri II</t>
  </si>
  <si>
    <t>Kur'an Okuma ve Tecvit III</t>
  </si>
  <si>
    <t>Tefsir I</t>
  </si>
  <si>
    <t>Hadis I</t>
  </si>
  <si>
    <t>İslam Hukuk Usulü I</t>
  </si>
  <si>
    <t>İslam Ahlak Esasları ve Felsefesi</t>
  </si>
  <si>
    <t>Din Sosyolojisi</t>
  </si>
  <si>
    <t>İslam Tarihi II</t>
  </si>
  <si>
    <t xml:space="preserve">Felsefe Tarihi </t>
  </si>
  <si>
    <t>Eğitim Bilimlerine Giriş</t>
  </si>
  <si>
    <t>Eğitim Psikolojisi</t>
  </si>
  <si>
    <t>İÖMD-I</t>
  </si>
  <si>
    <t>İÖMD-II</t>
  </si>
  <si>
    <t>Kur'an Okuma ve Tecvit IV</t>
  </si>
  <si>
    <t>Arap Dili ve Belagatı</t>
  </si>
  <si>
    <t>İslam Hukuk Usulü II</t>
  </si>
  <si>
    <t>Kelam Tarihi</t>
  </si>
  <si>
    <t>Din Eğitimi</t>
  </si>
  <si>
    <t>İslam Medeniyeti Tarihi</t>
  </si>
  <si>
    <t>Türk İslam Edebiyatı</t>
  </si>
  <si>
    <t>Din Psikolojisi</t>
  </si>
  <si>
    <t>Hadis II</t>
  </si>
  <si>
    <t>Tefsir II</t>
  </si>
  <si>
    <t>Öğretim İlke ve Yöntemleri</t>
  </si>
  <si>
    <t>Eğitim Sosyolojisi</t>
  </si>
  <si>
    <t>İÖMD-III</t>
  </si>
  <si>
    <t>İÖMD-IV</t>
  </si>
  <si>
    <t>İslam Hukuku I</t>
  </si>
  <si>
    <t>Sistematik Kelam I</t>
  </si>
  <si>
    <t>Tasavvuf I</t>
  </si>
  <si>
    <t>İslam Felsefesi Tarihi I</t>
  </si>
  <si>
    <t>Kur'an Okuma ve tecvit V</t>
  </si>
  <si>
    <t>Tefsir III</t>
  </si>
  <si>
    <t>Ölçme ve Değerlendirme</t>
  </si>
  <si>
    <t>İÖMD-V</t>
  </si>
  <si>
    <t>İÖMD-VI</t>
  </si>
  <si>
    <t>İslam Hukuku II</t>
  </si>
  <si>
    <t>Sistematik Kelam II</t>
  </si>
  <si>
    <t>Tasavvuf II</t>
  </si>
  <si>
    <t>Kur'an Okuma ve Tecvit VI</t>
  </si>
  <si>
    <t>Tefsir IV</t>
  </si>
  <si>
    <t>İslam Felsefesi Tarihi II</t>
  </si>
  <si>
    <t>Sınıf Yönetimi</t>
  </si>
  <si>
    <t>İÖMD-VII</t>
  </si>
  <si>
    <t>Dinler Tarihi I</t>
  </si>
  <si>
    <t>Kur'an Okuma ve Tecvit VII</t>
  </si>
  <si>
    <t xml:space="preserve">İslam Mezhepleri Tarihi </t>
  </si>
  <si>
    <t>Hadis III</t>
  </si>
  <si>
    <t>Özel Öğretim Yöntemleri</t>
  </si>
  <si>
    <t xml:space="preserve">Rehberlik </t>
  </si>
  <si>
    <t>İÖMD-VIII</t>
  </si>
  <si>
    <t>İÖMD-IX</t>
  </si>
  <si>
    <t>Din Felsefesi</t>
  </si>
  <si>
    <t>Dinler Tarihi II</t>
  </si>
  <si>
    <t>Kur'an Okuma ve Tecvit VIII</t>
  </si>
  <si>
    <t>Hadis IV</t>
  </si>
  <si>
    <t>HAZIRLIK I. DÖNEM</t>
  </si>
  <si>
    <t>HAZIRLIK II. DÖNEM</t>
  </si>
  <si>
    <t>İLH00</t>
  </si>
  <si>
    <t>Hazırlık (Arapça)</t>
  </si>
  <si>
    <t>Seçmeli Ders 1</t>
  </si>
  <si>
    <t>Seçmeli Ders 2</t>
  </si>
  <si>
    <t>Üniversite Seçmeli Ders 1</t>
  </si>
  <si>
    <t>Üniversite Seçmeli Ders 2</t>
  </si>
  <si>
    <t>Seçmeli Ders 3</t>
  </si>
  <si>
    <t>Üniversite Seçmeli Ders 3</t>
  </si>
  <si>
    <t>Üniversite Seçmeli Ders 4</t>
  </si>
  <si>
    <t>Öğretim Teknolojileri Ve 
Materyal Geliştirme</t>
  </si>
  <si>
    <t>Atatürk İlkeleri ve İnkıkap Tarihi I</t>
  </si>
  <si>
    <t>Atatürk İlkeleri ve İnkılap Tarihi II</t>
  </si>
  <si>
    <t>Seçmeli Ders 4</t>
  </si>
  <si>
    <t>AİİT1</t>
  </si>
  <si>
    <t>AİİT2</t>
  </si>
  <si>
    <t>TD1</t>
  </si>
  <si>
    <t>TD2</t>
  </si>
  <si>
    <t>YF2</t>
  </si>
  <si>
    <t>YD1</t>
  </si>
  <si>
    <t>Formasyon Dersleri</t>
  </si>
  <si>
    <t>Formasyon Dersleri Genel Toplamı</t>
  </si>
  <si>
    <t>İLH 101</t>
  </si>
  <si>
    <t>İLH 103</t>
  </si>
  <si>
    <t>İLH 105</t>
  </si>
  <si>
    <t>İLH 107</t>
  </si>
  <si>
    <t>İLH 109</t>
  </si>
  <si>
    <t>İLH 111</t>
  </si>
  <si>
    <t>İLH 113</t>
  </si>
  <si>
    <t>İLH 115</t>
  </si>
  <si>
    <t>İLH 117</t>
  </si>
  <si>
    <t>İLH 119</t>
  </si>
  <si>
    <t>İLH 102</t>
  </si>
  <si>
    <t>İLH 104</t>
  </si>
  <si>
    <t>İLH 106</t>
  </si>
  <si>
    <t>İLH 108</t>
  </si>
  <si>
    <t>İLH 110</t>
  </si>
  <si>
    <t>İLH 112</t>
  </si>
  <si>
    <t>İLH 114</t>
  </si>
  <si>
    <t>İLH 116</t>
  </si>
  <si>
    <t>İLH 201</t>
  </si>
  <si>
    <t>İLH 203</t>
  </si>
  <si>
    <t>İLH 205</t>
  </si>
  <si>
    <t>İLH 207</t>
  </si>
  <si>
    <t>İLH 209</t>
  </si>
  <si>
    <t>İLH 211</t>
  </si>
  <si>
    <t>İLH 213</t>
  </si>
  <si>
    <t>İLH 215</t>
  </si>
  <si>
    <t>İLH 202</t>
  </si>
  <si>
    <t>İLH 204</t>
  </si>
  <si>
    <t>İLH 206</t>
  </si>
  <si>
    <t>İLH 208</t>
  </si>
  <si>
    <t>İLH 210</t>
  </si>
  <si>
    <t>İLH 212</t>
  </si>
  <si>
    <t>İLH 214</t>
  </si>
  <si>
    <t>İLH 216</t>
  </si>
  <si>
    <t>İLH 218</t>
  </si>
  <si>
    <t>İLH 220</t>
  </si>
  <si>
    <t>İLH 301</t>
  </si>
  <si>
    <t>İLH 303</t>
  </si>
  <si>
    <t>İLH 305</t>
  </si>
  <si>
    <t>İLH 307</t>
  </si>
  <si>
    <t>İLH 309</t>
  </si>
  <si>
    <t>İLH 311</t>
  </si>
  <si>
    <t>İLH 302</t>
  </si>
  <si>
    <t>İLH 304</t>
  </si>
  <si>
    <t>İLH 306</t>
  </si>
  <si>
    <t>İLH 308</t>
  </si>
  <si>
    <t>İLH 310</t>
  </si>
  <si>
    <t>İLH 312</t>
  </si>
  <si>
    <t>İLH 401</t>
  </si>
  <si>
    <t>İLH 403</t>
  </si>
  <si>
    <t>İLH 405</t>
  </si>
  <si>
    <t>İLH 407</t>
  </si>
  <si>
    <t>İLH 402</t>
  </si>
  <si>
    <t>İLH 404</t>
  </si>
  <si>
    <t>İLH 406</t>
  </si>
  <si>
    <t>İLH 408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</si>
  <si>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</si>
  <si>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</si>
  <si>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</si>
  <si>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</si>
  <si>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</si>
  <si>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t>İLH 01</t>
  </si>
  <si>
    <t>İLH 02</t>
  </si>
  <si>
    <t>İLH 03</t>
  </si>
  <si>
    <t>İLH 04</t>
  </si>
  <si>
    <t>İLH 05</t>
  </si>
  <si>
    <t>İLH 06</t>
  </si>
  <si>
    <t>İLH 07</t>
  </si>
  <si>
    <t>İLH 08</t>
  </si>
  <si>
    <t>Kur'an'ın Ana Konuları</t>
  </si>
  <si>
    <t>Günümüz Kelam Problemleri</t>
  </si>
  <si>
    <t>Fıkıh Metinleri</t>
  </si>
  <si>
    <t>Kur'an ve Siyer İlişkileri</t>
  </si>
  <si>
    <t>Türk Tasavvuf Edebiyatı</t>
  </si>
  <si>
    <t>Paleografi</t>
  </si>
  <si>
    <t>Din Hizmetlerinde Rehberlik ve İletişim</t>
  </si>
  <si>
    <t>Günümüz hadis Problemleri</t>
  </si>
  <si>
    <t>Kur'an-ı Kerim Meali</t>
  </si>
  <si>
    <t>Günümüz İslâm Dünyasında Dini Akımlar</t>
  </si>
  <si>
    <t>Hadis Anlama Yöntemleri</t>
  </si>
  <si>
    <t>Türk Düşünce Tarihi</t>
  </si>
  <si>
    <t>Hadis ve Siyer İlişkisi</t>
  </si>
  <si>
    <t>Din Felsefesinin Çağdaş Problemleri</t>
  </si>
  <si>
    <t>Hadis Tenkidi</t>
  </si>
  <si>
    <t>Günümüz Felsefe Akımları</t>
  </si>
  <si>
    <t>Yeni Fıkhi Meseleler</t>
  </si>
  <si>
    <t>Sosyal Psikoloji</t>
  </si>
  <si>
    <t>Klasik Kelam Metinleri</t>
  </si>
  <si>
    <t>Günümüz Fıkıh Problemleri</t>
  </si>
  <si>
    <t>Kur'an ve Tefsiri Meal</t>
  </si>
  <si>
    <t>Din ve Kültür</t>
  </si>
  <si>
    <t>Güncel Fıkhi Meseleler</t>
  </si>
  <si>
    <t>Farsça Edebi Metin</t>
  </si>
  <si>
    <t>Kur'an'ın Belagati ve İcazı</t>
  </si>
  <si>
    <t>Peygamberler ve Peygamberimiz</t>
  </si>
  <si>
    <t>Güncel Kelam Problemleri</t>
  </si>
  <si>
    <t>Türkiye'de İslami Hareketler</t>
  </si>
  <si>
    <t>Hadis Problemleri</t>
  </si>
  <si>
    <t>Günümüz Hadis Problemleri</t>
  </si>
  <si>
    <t>Kur'an Tercüme Teknikleri</t>
  </si>
  <si>
    <t>Batıda Yeni Dini Hareketler</t>
  </si>
  <si>
    <t>Düşünme Kültürü</t>
  </si>
  <si>
    <t>Güz</t>
  </si>
  <si>
    <t>Kur’an ve Oryantalizm</t>
  </si>
  <si>
    <t>Tarihte Usül ve Tenkit</t>
  </si>
  <si>
    <t>Ahlak Felsefesi</t>
  </si>
  <si>
    <t>Yapay Zekâ ve Din</t>
  </si>
  <si>
    <t>Medya ve Din</t>
  </si>
  <si>
    <t>Din Hizmetlerinde Hitabet ve İletişim Becerileri</t>
  </si>
  <si>
    <t>İnsan Hakları</t>
  </si>
  <si>
    <t>İLAHİYAT II. ÖĞRETİM LİSANS PROGRAMI MÜFREDAT PLANI</t>
  </si>
  <si>
    <t>İLAHİYAT ARAPÇA LİSANS PROGRAMI MÜFREDAT PLANI</t>
  </si>
  <si>
    <t>İÖMD-X</t>
  </si>
  <si>
    <t>İLHA 313</t>
  </si>
  <si>
    <t>İLHA 315</t>
  </si>
  <si>
    <t>İLHB 317</t>
  </si>
  <si>
    <t>İLHB 319</t>
  </si>
  <si>
    <t>İLHC 321</t>
  </si>
  <si>
    <t>İLHC 323</t>
  </si>
  <si>
    <t>İLHD 325</t>
  </si>
  <si>
    <t>İLHD 327</t>
  </si>
  <si>
    <t>İLHA 314</t>
  </si>
  <si>
    <t>İLHA 316</t>
  </si>
  <si>
    <t>İLHB 318</t>
  </si>
  <si>
    <t>İLHB 320</t>
  </si>
  <si>
    <t>İLHC 322</t>
  </si>
  <si>
    <t>İLHC 324</t>
  </si>
  <si>
    <t>İLHD 326</t>
  </si>
  <si>
    <t>İLHD 328</t>
  </si>
  <si>
    <t>İLHA 409</t>
  </si>
  <si>
    <t>İLHA 411</t>
  </si>
  <si>
    <t>İLHB 413</t>
  </si>
  <si>
    <t>İLHB 415</t>
  </si>
  <si>
    <t>İLHC 417</t>
  </si>
  <si>
    <t>İLHC 419</t>
  </si>
  <si>
    <t>İLHD 421</t>
  </si>
  <si>
    <t>İLHD 423</t>
  </si>
  <si>
    <t>İLHA 410</t>
  </si>
  <si>
    <t>İLHA 412</t>
  </si>
  <si>
    <t>İLHB 414</t>
  </si>
  <si>
    <t>İLHB 416</t>
  </si>
  <si>
    <t>İLHC 418</t>
  </si>
  <si>
    <t>İLHC 420</t>
  </si>
  <si>
    <t>İLHD 422</t>
  </si>
  <si>
    <t>İLHD 424</t>
  </si>
  <si>
    <t xml:space="preserve">السنة التحضيرية (العربية) </t>
  </si>
  <si>
    <t>قراءة القرآن والتّجويد 1</t>
  </si>
  <si>
    <t>تاريخ التفسير وأصوله 1</t>
  </si>
  <si>
    <t>تاريخ الحديث وأصوله 1</t>
  </si>
  <si>
    <t>أصول العقيدة الإسلامية</t>
  </si>
  <si>
    <t>السيرة</t>
  </si>
  <si>
    <t>اللغة التركية العثمانية</t>
  </si>
  <si>
    <t>المنطق</t>
  </si>
  <si>
    <t>تحليل النصوص العربية القديمة 1</t>
  </si>
  <si>
    <t>اللغة الفارسية</t>
  </si>
  <si>
    <t>مدخل إلى الفقه الإسلامي</t>
  </si>
  <si>
    <t>مبادئ أتاتورك 1</t>
  </si>
  <si>
    <t>اللغة الأجنبية 1</t>
  </si>
  <si>
    <t>قراءة القرآن والتّجويد 2</t>
  </si>
  <si>
    <t xml:space="preserve">أصول العبادات الإسلامية </t>
  </si>
  <si>
    <t>تاريخ التفسير وأصوله 2</t>
  </si>
  <si>
    <t>2 تاريخ الحديث وأصوله</t>
  </si>
  <si>
    <t>الموسيقى الدينية التركية</t>
  </si>
  <si>
    <t>تاريخ الإسلام 1</t>
  </si>
  <si>
    <t>تاريخ الفنون الإسلامية التركية</t>
  </si>
  <si>
    <t>تحليل النصوص العربية القديمة 2</t>
  </si>
  <si>
    <t>مبادئ أتاتورك 2</t>
  </si>
  <si>
    <t>اللغة التركية 2</t>
  </si>
  <si>
    <t>اللغة الأجنبية 2</t>
  </si>
  <si>
    <t>قراءة القرآن والتّجويد 3</t>
  </si>
  <si>
    <t>علم التفسير1</t>
  </si>
  <si>
    <t>علم الحديث 1</t>
  </si>
  <si>
    <t>أصول الفقه الإسلامي 1</t>
  </si>
  <si>
    <t xml:space="preserve">مبادئ الأخلاق الإسلامية وفلسفتها </t>
  </si>
  <si>
    <t>علم الدين الاجتماعي</t>
  </si>
  <si>
    <t>تاريخ الإسلام 2</t>
  </si>
  <si>
    <t>تاريخ الفلسفة</t>
  </si>
  <si>
    <t>مدخل إلى العلوم التربوية</t>
  </si>
  <si>
    <t>علم النفس التربوي</t>
  </si>
  <si>
    <t>قراءة القرآن والتّجويد 4</t>
  </si>
  <si>
    <t>اللغة العربية وبلاغتها</t>
  </si>
  <si>
    <t>أصول الفقه الإسلامي 2</t>
  </si>
  <si>
    <t>تاريخ علم الكلام</t>
  </si>
  <si>
    <t>التربية الدينية</t>
  </si>
  <si>
    <t>تاريخ الحضارة الإسلامية</t>
  </si>
  <si>
    <t>الأدب التركي الإسلامي</t>
  </si>
  <si>
    <t>علم النفس الديني</t>
  </si>
  <si>
    <t>علم الحديث 2</t>
  </si>
  <si>
    <t>علم التفسير2</t>
  </si>
  <si>
    <t>مبادئ التعليم ومناهجه</t>
  </si>
  <si>
    <t>علم الاجتماع التربوي</t>
  </si>
  <si>
    <t>الفقه الإسلامي 1</t>
  </si>
  <si>
    <t xml:space="preserve">تنظيم علم الكلام 1 </t>
  </si>
  <si>
    <t>التصوف 1</t>
  </si>
  <si>
    <t>تاريخ علم الفلسفة الإسلامية 1</t>
  </si>
  <si>
    <t>قراءة القرآن والتّجويد 5</t>
  </si>
  <si>
    <t>علم التفسير3</t>
  </si>
  <si>
    <t>تطوير عناصر وتقنيات التعليم</t>
  </si>
  <si>
    <t>الفحص والتقييم</t>
  </si>
  <si>
    <t>درس اختياري1</t>
  </si>
  <si>
    <t>درس الجامعة الاختيارية 1</t>
  </si>
  <si>
    <t>الفقه الإسلامي 2</t>
  </si>
  <si>
    <t>تنظيم علم الكلام 2</t>
  </si>
  <si>
    <t>التصوف 2</t>
  </si>
  <si>
    <t>قراءة القرآن والتّجويد 6</t>
  </si>
  <si>
    <t>علم التفسير4</t>
  </si>
  <si>
    <t>تاريخ الفلسفة الإسلامية 2</t>
  </si>
  <si>
    <t>إدارة الفصول الدراسية</t>
  </si>
  <si>
    <t>درس اختياري 2</t>
  </si>
  <si>
    <t>درس الجامعة الاختيارية 2</t>
  </si>
  <si>
    <t>تاريخ الأديان 1</t>
  </si>
  <si>
    <t>قراءة القرآن والتّجويد 7</t>
  </si>
  <si>
    <t>تاريخ المذاهب الإسلامية</t>
  </si>
  <si>
    <t>علم الحديث 3</t>
  </si>
  <si>
    <t>مناهج التعليم الخاصة</t>
  </si>
  <si>
    <t>الإرشاد</t>
  </si>
  <si>
    <t>درس اختياري 3</t>
  </si>
  <si>
    <t xml:space="preserve"> 3 درس الجامعة الاختيارية</t>
  </si>
  <si>
    <t>الفلسفة الدينية</t>
  </si>
  <si>
    <t>تاريخ الأديان 2</t>
  </si>
  <si>
    <t>قراءة القرآن والتّجويد 8</t>
  </si>
  <si>
    <t>علم الحديث 4</t>
  </si>
  <si>
    <t>التعليم التطبيقي</t>
  </si>
  <si>
    <t>درس اختياري 4</t>
  </si>
  <si>
    <t>درس الجامعة الاختيارية 4</t>
  </si>
  <si>
    <t>المحاور الرئيسية في القرآن الكريم</t>
  </si>
  <si>
    <t>المشكلات المعاصرة في علم الكلام</t>
  </si>
  <si>
    <t>المتون الفقهية</t>
  </si>
  <si>
    <t>العلاقة بين القرآن والسيرة</t>
  </si>
  <si>
    <t>أدب التصوف التركي</t>
  </si>
  <si>
    <t>علم الحفريات</t>
  </si>
  <si>
    <t>الإرشاد والتواصل في الخدمات الدينية</t>
  </si>
  <si>
    <t>المشكلات الحديثية المعاصرة</t>
  </si>
  <si>
    <t>تأويل القرآن الكريم</t>
  </si>
  <si>
    <t>الحركات الدينية المعاصرة في العالم الإسلامي</t>
  </si>
  <si>
    <t>طرق فهم الحديث</t>
  </si>
  <si>
    <t>تاريخ الفكر التركي</t>
  </si>
  <si>
    <t>العلاقة بين الحديث والسيرة</t>
  </si>
  <si>
    <t>المشكلات المعاصرة في الفلسفة الدينية</t>
  </si>
  <si>
    <t>نقد الحديث</t>
  </si>
  <si>
    <t>الاتجاهات الفلسفية المعاصرة</t>
  </si>
  <si>
    <t xml:space="preserve">متون علم الكلام القديمة </t>
  </si>
  <si>
    <t>علم النفس الاجتماعي</t>
  </si>
  <si>
    <t>المشكلات الفقهية المعاصرة</t>
  </si>
  <si>
    <t>تأويل القرآن وتفسيره</t>
  </si>
  <si>
    <t>الدين والثقافة</t>
  </si>
  <si>
    <t>قضايا فقهية معاصرة</t>
  </si>
  <si>
    <t>النصوص الأدبية الفارسية</t>
  </si>
  <si>
    <t>المسائل الفقهية المستحدثة</t>
  </si>
  <si>
    <t xml:space="preserve">إعجاز القرآن وبلاغة </t>
  </si>
  <si>
    <t>نبينا والأنبياء</t>
  </si>
  <si>
    <t>قضايا علم الكلام معاصرة</t>
  </si>
  <si>
    <t>الحركات الإسلامية في تركيا</t>
  </si>
  <si>
    <t>مشكلات علم الحديث</t>
  </si>
  <si>
    <t>المشاكل الحديثية المعاصرة</t>
  </si>
  <si>
    <t>تقنيات ترجمة القرآن</t>
  </si>
  <si>
    <t>الحركات االدينية الجديدة في الغرب</t>
  </si>
  <si>
    <t>ثقافة التفكير</t>
  </si>
  <si>
    <t>القرآن والاستشراق</t>
  </si>
  <si>
    <t>النقد والطرق في التاريخ</t>
  </si>
  <si>
    <t>فلسفة الأخلاق</t>
  </si>
  <si>
    <t>الذكاء الصناعي والدين</t>
  </si>
  <si>
    <t>التواصل الاجتماعي والدين</t>
  </si>
  <si>
    <t xml:space="preserve">مهارات الخطابة والاتصال في خدمة الدين </t>
  </si>
  <si>
    <t>حقوق الإنسان</t>
  </si>
  <si>
    <t>جامعة أتاترك</t>
  </si>
  <si>
    <t>كلية الإلهيات</t>
  </si>
  <si>
    <t>خطة دروس الجامعية في قسم الغة العربية في كلية الإلهيات</t>
  </si>
  <si>
    <t>هذه الخطة تحتوي</t>
  </si>
  <si>
    <t>KREDİ</t>
  </si>
  <si>
    <t>مجموع نقاط الدروس الاختيارية ١٢ AKTS:</t>
  </si>
  <si>
    <t>نسبة الدروس الاختيارية (%):</t>
  </si>
  <si>
    <t>السنة التحضيرية الفصل الأول</t>
  </si>
  <si>
    <t>الرمز</t>
  </si>
  <si>
    <t>اسم الدرس</t>
  </si>
  <si>
    <t>طريقة التعليم</t>
  </si>
  <si>
    <t>نوعه</t>
  </si>
  <si>
    <t>السنة التحضيرية الفصل الثاني</t>
  </si>
  <si>
    <t>نسبة النقاط التراكمية للتعليم عن بعد (%):</t>
  </si>
  <si>
    <t>السنة التحضيرية (العربية)</t>
  </si>
  <si>
    <t>الفصل الأول</t>
  </si>
  <si>
    <t>الفصل الثاني</t>
  </si>
  <si>
    <t>السنة الأولى</t>
  </si>
  <si>
    <t>الفصل الثالث</t>
  </si>
  <si>
    <t>الفصل الرابع</t>
  </si>
  <si>
    <t>السنة الثانية</t>
  </si>
  <si>
    <t>السنة الثالثة</t>
  </si>
  <si>
    <t>الفصل الخامس</t>
  </si>
  <si>
    <t>الفصل السادس</t>
  </si>
  <si>
    <t>السنة الرابعة</t>
  </si>
  <si>
    <t>الفصل السابع</t>
  </si>
  <si>
    <t>الفصل الثامن</t>
  </si>
  <si>
    <t>الدروس الاختيارية</t>
  </si>
  <si>
    <t>الدروس الجامعية الاختيارية</t>
  </si>
  <si>
    <t>الفصل الدراسي</t>
  </si>
  <si>
    <t>دروس التأهيل التربوي</t>
  </si>
  <si>
    <t xml:space="preserve"> المجموع العام للتأهيل التربوي</t>
  </si>
  <si>
    <t>نوع الدرس</t>
  </si>
  <si>
    <t>المجموع</t>
  </si>
  <si>
    <t>مجموع دروس التعليم المعطى عن بعد</t>
  </si>
  <si>
    <t>مجموع الدروس الاختيارية</t>
  </si>
  <si>
    <t>مجموع الدروس الجامعية الاختيارية</t>
  </si>
  <si>
    <r>
      <t xml:space="preserve">AKTS, </t>
    </r>
    <r>
      <rPr>
        <b/>
        <sz val="10"/>
        <rFont val="Arial"/>
        <family val="2"/>
        <charset val="162"/>
      </rPr>
      <t>سيتم تطبيق هذه الخطة اعتبارا من العام الدراسي ٢٠٢١- ٢٠٢٢</t>
    </r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</si>
  <si>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rFont val="Arial"/>
        <family val="2"/>
        <charset val="162"/>
      </rPr>
      <t xml:space="preserve"> itibaren uygulanacaktır.</t>
    </r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</si>
  <si>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color theme="1"/>
        <rFont val="Arial"/>
        <family val="2"/>
        <charset val="162"/>
      </rPr>
      <t xml:space="preserve"> itibaren uygulanacaktır.</t>
    </r>
  </si>
  <si>
    <t>İÖMD-XI</t>
  </si>
  <si>
    <t>Öğretmenlik Uygulaması I</t>
  </si>
  <si>
    <t>Öğretmenlik Uygulaması II</t>
  </si>
  <si>
    <t>YD2</t>
  </si>
  <si>
    <t>Günümüz Tasavvuf Problemleri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</si>
</sst>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</font>
    <font>
      <b/>
      <sz val="9"/>
      <color rgb="FFFF000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theme="1"/>
      <name val="Calibri"/>
      <family val="2"/>
      <charset val="162"/>
    </font>
    <font>
      <i/>
      <sz val="11"/>
      <name val="Arial"/>
      <family val="2"/>
      <charset val="162"/>
    </font>
    <font>
      <b/>
      <sz val="9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</font>
    <font>
      <i/>
      <sz val="9"/>
      <name val="Arial"/>
      <family val="2"/>
      <charset val="162"/>
    </font>
    <font>
      <sz val="10"/>
      <color rgb="FFFF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  <font>
      <sz val="9"/>
      <color theme="1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rgb="FFFBE4D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2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left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4" fillId="8" borderId="0" xfId="0" applyFont="1" applyFill="1" applyBorder="1"/>
    <xf numFmtId="0" fontId="15" fillId="0" borderId="0" xfId="0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9" fillId="9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0" borderId="0" xfId="0" applyFont="1" applyAlignment="1"/>
    <xf numFmtId="0" fontId="1" fillId="0" borderId="0" xfId="0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3" xfId="0" applyFont="1" applyBorder="1" applyProtection="1"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center"/>
    </xf>
    <xf numFmtId="0" fontId="8" fillId="6" borderId="3" xfId="0" applyFont="1" applyFill="1" applyBorder="1" applyProtection="1">
      <protection locked="0"/>
    </xf>
    <xf numFmtId="0" fontId="8" fillId="6" borderId="3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Protection="1">
      <protection locked="0"/>
    </xf>
    <xf numFmtId="0" fontId="8" fillId="4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Protection="1">
      <protection locked="0"/>
    </xf>
    <xf numFmtId="0" fontId="8" fillId="7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</xf>
    <xf numFmtId="0" fontId="6" fillId="7" borderId="2" xfId="0" applyFont="1" applyFill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5" fillId="7" borderId="3" xfId="0" applyFont="1" applyFill="1" applyBorder="1" applyAlignment="1" applyProtection="1">
      <alignment horizontal="center" vertical="top"/>
      <protection locked="0"/>
    </xf>
    <xf numFmtId="0" fontId="6" fillId="7" borderId="3" xfId="0" applyFont="1" applyFill="1" applyBorder="1" applyAlignment="1" applyProtection="1">
      <alignment wrapText="1"/>
      <protection locked="0"/>
    </xf>
    <xf numFmtId="0" fontId="8" fillId="5" borderId="4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8" fillId="8" borderId="0" xfId="0" applyFont="1" applyFill="1" applyBorder="1"/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8" borderId="0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5" fillId="9" borderId="18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4" borderId="3" xfId="0" applyFont="1" applyFill="1" applyBorder="1" applyAlignment="1">
      <alignment vertical="center" wrapText="1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Protection="1"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  <protection locked="0"/>
    </xf>
    <xf numFmtId="164" fontId="18" fillId="0" borderId="0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3" xfId="0" applyNumberFormat="1" applyFont="1" applyFill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Protection="1">
      <protection locked="0"/>
    </xf>
    <xf numFmtId="0" fontId="15" fillId="0" borderId="3" xfId="0" applyFont="1" applyFill="1" applyBorder="1" applyAlignment="1" applyProtection="1">
      <alignment horizontal="center"/>
    </xf>
    <xf numFmtId="0" fontId="15" fillId="2" borderId="0" xfId="0" applyFont="1" applyFill="1" applyProtection="1">
      <protection locked="0"/>
    </xf>
    <xf numFmtId="0" fontId="15" fillId="5" borderId="3" xfId="0" applyFont="1" applyFill="1" applyBorder="1" applyProtection="1"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/>
      <protection locked="0"/>
    </xf>
    <xf numFmtId="0" fontId="15" fillId="6" borderId="3" xfId="0" applyFont="1" applyFill="1" applyBorder="1" applyProtection="1">
      <protection locked="0"/>
    </xf>
    <xf numFmtId="0" fontId="15" fillId="6" borderId="3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left"/>
      <protection locked="0"/>
    </xf>
    <xf numFmtId="0" fontId="15" fillId="0" borderId="0" xfId="0" applyFont="1" applyFill="1" applyProtection="1">
      <protection locked="0"/>
    </xf>
    <xf numFmtId="0" fontId="18" fillId="0" borderId="3" xfId="0" applyFont="1" applyBorder="1" applyAlignment="1" applyProtection="1">
      <alignment horizontal="right"/>
      <protection locked="0"/>
    </xf>
    <xf numFmtId="0" fontId="18" fillId="0" borderId="3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right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right"/>
      <protection locked="0"/>
    </xf>
    <xf numFmtId="0" fontId="15" fillId="3" borderId="3" xfId="0" applyFont="1" applyFill="1" applyBorder="1" applyProtection="1">
      <protection locked="0"/>
    </xf>
    <xf numFmtId="0" fontId="15" fillId="3" borderId="3" xfId="0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Protection="1">
      <protection locked="0"/>
    </xf>
    <xf numFmtId="0" fontId="15" fillId="4" borderId="3" xfId="0" applyFont="1" applyFill="1" applyBorder="1" applyAlignment="1" applyProtection="1">
      <alignment horizontal="center"/>
    </xf>
    <xf numFmtId="0" fontId="18" fillId="4" borderId="3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Protection="1">
      <protection locked="0"/>
    </xf>
    <xf numFmtId="0" fontId="15" fillId="7" borderId="3" xfId="0" applyFont="1" applyFill="1" applyBorder="1" applyAlignment="1" applyProtection="1">
      <alignment horizontal="center"/>
    </xf>
    <xf numFmtId="0" fontId="15" fillId="5" borderId="2" xfId="0" applyFont="1" applyFill="1" applyBorder="1" applyProtection="1">
      <protection locked="0"/>
    </xf>
    <xf numFmtId="0" fontId="15" fillId="5" borderId="0" xfId="0" applyFont="1" applyFill="1" applyProtection="1"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21" fillId="5" borderId="4" xfId="0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</xf>
    <xf numFmtId="0" fontId="15" fillId="7" borderId="2" xfId="0" applyFont="1" applyFill="1" applyBorder="1" applyProtection="1"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18" fillId="0" borderId="4" xfId="0" applyFont="1" applyFill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3" xfId="0" applyFont="1" applyFill="1" applyBorder="1" applyProtection="1">
      <protection locked="0"/>
    </xf>
    <xf numFmtId="0" fontId="15" fillId="7" borderId="3" xfId="0" applyFont="1" applyFill="1" applyBorder="1" applyAlignment="1" applyProtection="1">
      <alignment wrapText="1"/>
      <protection locked="0"/>
    </xf>
    <xf numFmtId="0" fontId="15" fillId="5" borderId="4" xfId="0" applyFont="1" applyFill="1" applyBorder="1" applyProtection="1">
      <protection locked="0"/>
    </xf>
    <xf numFmtId="0" fontId="15" fillId="0" borderId="12" xfId="0" applyFont="1" applyBorder="1" applyProtection="1"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5" fillId="4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 wrapText="1"/>
    </xf>
    <xf numFmtId="164" fontId="12" fillId="0" borderId="9" xfId="0" applyNumberFormat="1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/>
      <protection locked="0"/>
    </xf>
    <xf numFmtId="0" fontId="15" fillId="7" borderId="3" xfId="0" applyFont="1" applyFill="1" applyBorder="1" applyAlignment="1" applyProtection="1">
      <alignment horizontal="left"/>
      <protection locked="0"/>
    </xf>
    <xf numFmtId="0" fontId="15" fillId="5" borderId="4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7" borderId="3" xfId="0" applyFont="1" applyFill="1" applyBorder="1" applyAlignment="1" applyProtection="1">
      <alignment horizontal="left" vertical="top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8" fillId="0" borderId="16" xfId="0" applyFont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left"/>
      <protection locked="0"/>
    </xf>
    <xf numFmtId="0" fontId="9" fillId="7" borderId="3" xfId="0" applyFont="1" applyFill="1" applyBorder="1" applyAlignment="1" applyProtection="1">
      <protection locked="0"/>
    </xf>
    <xf numFmtId="0" fontId="9" fillId="7" borderId="3" xfId="0" applyFont="1" applyFill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23" fillId="0" borderId="0" xfId="0" applyFont="1"/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2" fillId="0" borderId="9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9" fillId="0" borderId="3" xfId="0" applyFont="1" applyBorder="1" applyAlignment="1" applyProtection="1"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2" borderId="0" xfId="0" applyFont="1" applyFill="1" applyProtection="1"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</xf>
    <xf numFmtId="0" fontId="9" fillId="5" borderId="3" xfId="0" applyFont="1" applyFill="1" applyBorder="1" applyProtection="1">
      <protection locked="0"/>
    </xf>
    <xf numFmtId="0" fontId="9" fillId="6" borderId="3" xfId="0" applyFont="1" applyFill="1" applyBorder="1" applyAlignment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</xf>
    <xf numFmtId="0" fontId="9" fillId="0" borderId="0" xfId="0" applyFont="1" applyFill="1" applyProtection="1"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right"/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alignment horizontal="right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Protection="1">
      <protection locked="0"/>
    </xf>
    <xf numFmtId="0" fontId="9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protection locked="0"/>
    </xf>
    <xf numFmtId="0" fontId="9" fillId="4" borderId="3" xfId="0" applyFont="1" applyFill="1" applyBorder="1" applyAlignment="1" applyProtection="1">
      <alignment horizontal="right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Protection="1">
      <protection locked="0"/>
    </xf>
    <xf numFmtId="0" fontId="9" fillId="7" borderId="3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protection locked="0"/>
    </xf>
    <xf numFmtId="0" fontId="24" fillId="5" borderId="4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</xf>
    <xf numFmtId="0" fontId="9" fillId="7" borderId="2" xfId="0" applyFont="1" applyFill="1" applyBorder="1" applyProtection="1">
      <protection locked="0"/>
    </xf>
    <xf numFmtId="0" fontId="9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4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0" fontId="9" fillId="5" borderId="4" xfId="0" applyFont="1" applyFill="1" applyBorder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14" fillId="0" borderId="3" xfId="0" applyFont="1" applyBorder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5" fillId="4" borderId="3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/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12" xfId="0" applyFont="1" applyBorder="1" applyProtection="1"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6" borderId="3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alignment horizontal="left"/>
      <protection locked="0"/>
    </xf>
    <xf numFmtId="0" fontId="9" fillId="5" borderId="4" xfId="0" applyFont="1" applyFill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7" borderId="3" xfId="0" applyFont="1" applyFill="1" applyBorder="1" applyAlignment="1" applyProtection="1">
      <alignment horizontal="left" vertical="top"/>
      <protection locked="0"/>
    </xf>
    <xf numFmtId="0" fontId="14" fillId="0" borderId="16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vertical="center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Protection="1"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22" fillId="7" borderId="3" xfId="0" applyFont="1" applyFill="1" applyBorder="1" applyProtection="1">
      <protection locked="0"/>
    </xf>
    <xf numFmtId="0" fontId="22" fillId="7" borderId="3" xfId="0" applyFont="1" applyFill="1" applyBorder="1" applyAlignment="1" applyProtection="1">
      <alignment horizont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vertical="center"/>
      <protection locked="0"/>
    </xf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8" fillId="0" borderId="19" xfId="0" applyFont="1" applyBorder="1" applyAlignment="1">
      <alignment horizontal="center"/>
    </xf>
    <xf numFmtId="0" fontId="15" fillId="0" borderId="20" xfId="0" applyFont="1" applyBorder="1"/>
    <xf numFmtId="0" fontId="15" fillId="0" borderId="21" xfId="0" applyFont="1" applyBorder="1"/>
    <xf numFmtId="0" fontId="18" fillId="3" borderId="3" xfId="0" applyFont="1" applyFill="1" applyBorder="1" applyAlignment="1">
      <alignment horizontal="center"/>
    </xf>
    <xf numFmtId="0" fontId="15" fillId="3" borderId="3" xfId="0" applyFont="1" applyFill="1" applyBorder="1" applyAlignment="1"/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14" xfId="0" applyFont="1" applyBorder="1"/>
    <xf numFmtId="0" fontId="15" fillId="0" borderId="15" xfId="0" applyFont="1" applyBorder="1"/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right"/>
      <protection locked="0"/>
    </xf>
    <xf numFmtId="0" fontId="15" fillId="0" borderId="9" xfId="0" applyFont="1" applyBorder="1" applyAlignment="1" applyProtection="1">
      <alignment horizontal="righ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2" fillId="0" borderId="10" xfId="0" applyNumberFormat="1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7" borderId="3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 applyProtection="1">
      <alignment horizontal="right" vertical="center" wrapText="1"/>
      <protection locked="0"/>
    </xf>
    <xf numFmtId="1" fontId="12" fillId="0" borderId="6" xfId="0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6" xfId="0" quotePrefix="1" applyFont="1" applyBorder="1" applyAlignment="1" applyProtection="1">
      <alignment horizontal="left" vertical="center" wrapText="1"/>
      <protection locked="0"/>
    </xf>
    <xf numFmtId="0" fontId="15" fillId="0" borderId="7" xfId="0" quotePrefix="1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/>
    <xf numFmtId="0" fontId="14" fillId="0" borderId="0" xfId="0" applyFont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6" xfId="0" quotePrefix="1" applyFont="1" applyBorder="1" applyAlignment="1" applyProtection="1">
      <alignment horizontal="left" vertical="center" wrapText="1"/>
      <protection locked="0"/>
    </xf>
    <xf numFmtId="0" fontId="9" fillId="0" borderId="7" xfId="0" quotePrefix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6" xfId="0" quotePrefix="1" applyFont="1" applyBorder="1" applyAlignment="1" applyProtection="1">
      <alignment horizontal="left" vertical="center" wrapText="1"/>
      <protection locked="0"/>
    </xf>
    <xf numFmtId="0" fontId="8" fillId="0" borderId="7" xfId="0" quotePrefix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tabSelected="1" topLeftCell="A85" zoomScaleNormal="100" workbookViewId="0">
      <selection activeCell="B106" sqref="B106"/>
    </sheetView>
  </sheetViews>
  <sheetFormatPr defaultColWidth="9.140625" defaultRowHeight="12" x14ac:dyDescent="0.2"/>
  <cols>
    <col min="1" max="1" width="10.140625" style="200" customWidth="1"/>
    <col min="2" max="2" width="30.7109375" style="116" customWidth="1"/>
    <col min="3" max="3" width="4.5703125" style="184" customWidth="1"/>
    <col min="4" max="4" width="6.5703125" style="116" customWidth="1"/>
    <col min="5" max="8" width="3.5703125" style="184" customWidth="1"/>
    <col min="9" max="9" width="5.5703125" style="184" customWidth="1"/>
    <col min="10" max="10" width="1.140625" style="116" customWidth="1"/>
    <col min="11" max="11" width="8.85546875" style="200" customWidth="1"/>
    <col min="12" max="12" width="34.7109375" style="116" customWidth="1"/>
    <col min="13" max="13" width="4.5703125" style="184" customWidth="1"/>
    <col min="14" max="14" width="6.5703125" style="116" customWidth="1"/>
    <col min="15" max="17" width="3.5703125" style="116" customWidth="1"/>
    <col min="18" max="18" width="3" style="116" customWidth="1"/>
    <col min="19" max="19" width="5.5703125" style="116" customWidth="1"/>
    <col min="20" max="20" width="9.140625" style="116"/>
    <col min="21" max="21" width="7.7109375" style="116" customWidth="1"/>
    <col min="22" max="22" width="34.5703125" style="116" bestFit="1" customWidth="1"/>
    <col min="23" max="23" width="4.5703125" style="116" customWidth="1"/>
    <col min="24" max="24" width="6.5703125" style="116" customWidth="1"/>
    <col min="25" max="26" width="3" style="116" bestFit="1" customWidth="1"/>
    <col min="27" max="27" width="2" style="116" bestFit="1" customWidth="1"/>
    <col min="28" max="28" width="3" style="116" bestFit="1" customWidth="1"/>
    <col min="29" max="29" width="5.42578125" style="116" bestFit="1" customWidth="1"/>
    <col min="30" max="30" width="10.5703125" style="116" bestFit="1" customWidth="1"/>
    <col min="31" max="31" width="3.5703125" style="116" customWidth="1"/>
    <col min="32" max="32" width="5.5703125" style="116" customWidth="1"/>
    <col min="33" max="16384" width="9.140625" style="116"/>
  </cols>
  <sheetData>
    <row r="1" spans="1:29" x14ac:dyDescent="0.2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29" x14ac:dyDescent="0.2">
      <c r="A2" s="332" t="s">
        <v>52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29" x14ac:dyDescent="0.2">
      <c r="A3" s="332" t="s">
        <v>53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4" spans="1:29" x14ac:dyDescent="0.2">
      <c r="A4" s="120"/>
      <c r="B4" s="117"/>
      <c r="C4" s="117"/>
      <c r="D4" s="117"/>
      <c r="E4" s="117"/>
      <c r="F4" s="117"/>
      <c r="G4" s="117"/>
      <c r="H4" s="117"/>
      <c r="I4" s="117"/>
      <c r="J4" s="117"/>
      <c r="K4" s="120"/>
      <c r="L4" s="117"/>
      <c r="M4" s="117"/>
      <c r="N4" s="117"/>
      <c r="O4" s="117"/>
      <c r="P4" s="117"/>
      <c r="Q4" s="117"/>
      <c r="R4" s="117"/>
      <c r="S4" s="117"/>
    </row>
    <row r="5" spans="1:29" s="118" customFormat="1" ht="15.75" customHeight="1" x14ac:dyDescent="0.25">
      <c r="A5" s="340" t="s">
        <v>1</v>
      </c>
      <c r="B5" s="341"/>
      <c r="C5" s="341"/>
      <c r="D5" s="341"/>
      <c r="E5" s="342">
        <f>H27+R27+H46+R46+H63+R63+H79+R79</f>
        <v>180</v>
      </c>
      <c r="F5" s="342"/>
      <c r="G5" s="343" t="s">
        <v>2</v>
      </c>
      <c r="H5" s="343"/>
      <c r="I5" s="185">
        <f>I27+S27+I46+S46+I63+S63+I79+S79</f>
        <v>240</v>
      </c>
      <c r="J5" s="344" t="s">
        <v>443</v>
      </c>
      <c r="K5" s="344"/>
      <c r="L5" s="344"/>
      <c r="M5" s="344"/>
      <c r="N5" s="344"/>
      <c r="O5" s="344"/>
      <c r="P5" s="344"/>
      <c r="Q5" s="344"/>
      <c r="R5" s="344"/>
      <c r="S5" s="345"/>
    </row>
    <row r="6" spans="1:29" ht="14.45" customHeight="1" x14ac:dyDescent="0.2">
      <c r="A6" s="334" t="s">
        <v>41</v>
      </c>
      <c r="B6" s="335"/>
      <c r="C6" s="187">
        <f>I30+S30+I49+S49+I66+S66+I82+S82</f>
        <v>12</v>
      </c>
      <c r="D6" s="335" t="s">
        <v>40</v>
      </c>
      <c r="E6" s="335"/>
      <c r="F6" s="335"/>
      <c r="G6" s="335"/>
      <c r="H6" s="335"/>
      <c r="I6" s="335"/>
      <c r="J6" s="335"/>
      <c r="K6" s="186">
        <f ca="1">((I29+S29+I48+S48+I30+S30+I49+S49+I65+I66+S65+S66+I81+I82+S81+S82)/I5*100)</f>
        <v>26.666666666666668</v>
      </c>
      <c r="L6" s="335" t="s">
        <v>39</v>
      </c>
      <c r="M6" s="335"/>
      <c r="N6" s="335"/>
      <c r="O6" s="335"/>
      <c r="P6" s="335"/>
      <c r="Q6" s="335"/>
      <c r="R6" s="336">
        <f ca="1">((I28+S28+I47+S47+I64+S64+I80+S80)/I5)*100</f>
        <v>11.25</v>
      </c>
      <c r="S6" s="337"/>
    </row>
    <row r="7" spans="1:29" ht="14.45" customHeight="1" x14ac:dyDescent="0.2">
      <c r="A7" s="188"/>
      <c r="B7" s="119"/>
      <c r="C7" s="120"/>
      <c r="D7" s="119"/>
      <c r="E7" s="119"/>
      <c r="F7" s="119"/>
      <c r="G7" s="119"/>
      <c r="H7" s="119"/>
      <c r="I7" s="119"/>
      <c r="J7" s="119"/>
      <c r="K7" s="121"/>
      <c r="L7" s="119"/>
      <c r="M7" s="119"/>
      <c r="N7" s="119"/>
      <c r="O7" s="119"/>
      <c r="P7" s="119"/>
      <c r="Q7" s="119"/>
      <c r="R7" s="121"/>
      <c r="S7" s="121"/>
    </row>
    <row r="8" spans="1:29" ht="14.45" customHeight="1" x14ac:dyDescent="0.2">
      <c r="A8" s="330" t="s">
        <v>117</v>
      </c>
      <c r="B8" s="338"/>
      <c r="C8" s="338"/>
      <c r="D8" s="338"/>
      <c r="E8" s="338"/>
      <c r="F8" s="338"/>
      <c r="G8" s="338"/>
      <c r="H8" s="338"/>
      <c r="I8" s="331"/>
      <c r="J8" s="119"/>
      <c r="K8" s="330" t="s">
        <v>118</v>
      </c>
      <c r="L8" s="338"/>
      <c r="M8" s="338"/>
      <c r="N8" s="338"/>
      <c r="O8" s="338"/>
      <c r="P8" s="338"/>
      <c r="Q8" s="338"/>
      <c r="R8" s="338"/>
      <c r="S8" s="331"/>
      <c r="U8" s="339" t="s">
        <v>138</v>
      </c>
      <c r="V8" s="339"/>
      <c r="W8" s="339"/>
      <c r="X8" s="339"/>
      <c r="Y8" s="339"/>
      <c r="Z8" s="339"/>
      <c r="AA8" s="339"/>
      <c r="AB8" s="339"/>
      <c r="AC8" s="339"/>
    </row>
    <row r="9" spans="1:29" ht="27.75" customHeight="1" x14ac:dyDescent="0.2">
      <c r="A9" s="189" t="s">
        <v>31</v>
      </c>
      <c r="B9" s="123" t="s">
        <v>24</v>
      </c>
      <c r="C9" s="122" t="s">
        <v>25</v>
      </c>
      <c r="D9" s="124" t="s">
        <v>21</v>
      </c>
      <c r="E9" s="122" t="s">
        <v>6</v>
      </c>
      <c r="F9" s="122" t="s">
        <v>7</v>
      </c>
      <c r="G9" s="122" t="s">
        <v>8</v>
      </c>
      <c r="H9" s="125" t="s">
        <v>9</v>
      </c>
      <c r="I9" s="122" t="s">
        <v>10</v>
      </c>
      <c r="J9" s="119"/>
      <c r="K9" s="189" t="s">
        <v>31</v>
      </c>
      <c r="L9" s="123" t="s">
        <v>24</v>
      </c>
      <c r="M9" s="122" t="s">
        <v>25</v>
      </c>
      <c r="N9" s="124" t="s">
        <v>21</v>
      </c>
      <c r="O9" s="122" t="s">
        <v>6</v>
      </c>
      <c r="P9" s="122" t="s">
        <v>7</v>
      </c>
      <c r="Q9" s="122" t="s">
        <v>8</v>
      </c>
      <c r="R9" s="125" t="s">
        <v>9</v>
      </c>
      <c r="S9" s="122" t="s">
        <v>10</v>
      </c>
      <c r="U9" s="313" t="s">
        <v>31</v>
      </c>
      <c r="V9" s="314" t="s">
        <v>24</v>
      </c>
      <c r="W9" s="313" t="s">
        <v>25</v>
      </c>
      <c r="X9" s="315" t="s">
        <v>21</v>
      </c>
      <c r="Y9" s="313" t="s">
        <v>6</v>
      </c>
      <c r="Z9" s="313" t="s">
        <v>7</v>
      </c>
      <c r="AA9" s="313" t="s">
        <v>8</v>
      </c>
      <c r="AB9" s="313" t="s">
        <v>9</v>
      </c>
      <c r="AC9" s="313" t="s">
        <v>10</v>
      </c>
    </row>
    <row r="10" spans="1:29" ht="14.45" customHeight="1" x14ac:dyDescent="0.2">
      <c r="A10" s="190" t="s">
        <v>119</v>
      </c>
      <c r="B10" s="126" t="s">
        <v>120</v>
      </c>
      <c r="C10" s="127" t="s">
        <v>34</v>
      </c>
      <c r="D10" s="128" t="s">
        <v>22</v>
      </c>
      <c r="E10" s="129">
        <v>30</v>
      </c>
      <c r="F10" s="129">
        <v>0</v>
      </c>
      <c r="G10" s="129">
        <v>0</v>
      </c>
      <c r="H10" s="129">
        <v>30</v>
      </c>
      <c r="I10" s="128">
        <v>30</v>
      </c>
      <c r="J10" s="119"/>
      <c r="K10" s="130" t="s">
        <v>119</v>
      </c>
      <c r="L10" s="130" t="s">
        <v>120</v>
      </c>
      <c r="M10" s="128" t="s">
        <v>34</v>
      </c>
      <c r="N10" s="128" t="s">
        <v>22</v>
      </c>
      <c r="O10" s="129">
        <v>30</v>
      </c>
      <c r="P10" s="129">
        <v>0</v>
      </c>
      <c r="Q10" s="129">
        <v>0</v>
      </c>
      <c r="R10" s="131">
        <v>30</v>
      </c>
      <c r="S10" s="132">
        <v>30</v>
      </c>
      <c r="U10" s="306"/>
      <c r="V10" s="306" t="s">
        <v>139</v>
      </c>
      <c r="W10" s="307" t="s">
        <v>32</v>
      </c>
      <c r="X10" s="307" t="s">
        <v>22</v>
      </c>
      <c r="Y10" s="307">
        <f>E42+E43+O44+O45+E59+E60+O59+E74+E75+O74+E76</f>
        <v>22</v>
      </c>
      <c r="Z10" s="307">
        <f>F42+F43+P44+P45+F59+F60+P59+F74+F75+P74+F76</f>
        <v>16</v>
      </c>
      <c r="AA10" s="307">
        <f>G42+G43+Q44+Q45+G59+G60+Q59+G74+G75+Q74</f>
        <v>0</v>
      </c>
      <c r="AB10" s="307">
        <f>H42+H43+R44+R45+H59+H60+R59+H74+H75+R74+H76</f>
        <v>30</v>
      </c>
      <c r="AC10" s="307">
        <f>I42+I43+S44+S45+I59+I60+S59+I74+I75+S74+I76</f>
        <v>36</v>
      </c>
    </row>
    <row r="11" spans="1:29" ht="20.100000000000001" customHeight="1" x14ac:dyDescent="0.2">
      <c r="A11" s="332" t="s">
        <v>3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</row>
    <row r="12" spans="1:29" x14ac:dyDescent="0.2">
      <c r="A12" s="333" t="s">
        <v>4</v>
      </c>
      <c r="B12" s="333"/>
      <c r="C12" s="333"/>
      <c r="D12" s="333"/>
      <c r="E12" s="333"/>
      <c r="F12" s="333"/>
      <c r="G12" s="333"/>
      <c r="H12" s="333"/>
      <c r="I12" s="333"/>
      <c r="J12" s="133"/>
      <c r="K12" s="333" t="s">
        <v>5</v>
      </c>
      <c r="L12" s="333"/>
      <c r="M12" s="333"/>
      <c r="N12" s="333"/>
      <c r="O12" s="333"/>
      <c r="P12" s="333"/>
      <c r="Q12" s="333"/>
      <c r="R12" s="333"/>
      <c r="S12" s="333"/>
    </row>
    <row r="13" spans="1:29" s="118" customFormat="1" ht="29.25" customHeight="1" x14ac:dyDescent="0.25">
      <c r="A13" s="189" t="s">
        <v>31</v>
      </c>
      <c r="B13" s="123" t="s">
        <v>24</v>
      </c>
      <c r="C13" s="122" t="s">
        <v>25</v>
      </c>
      <c r="D13" s="124" t="s">
        <v>21</v>
      </c>
      <c r="E13" s="122" t="s">
        <v>6</v>
      </c>
      <c r="F13" s="122" t="s">
        <v>7</v>
      </c>
      <c r="G13" s="122" t="s">
        <v>8</v>
      </c>
      <c r="H13" s="125" t="s">
        <v>9</v>
      </c>
      <c r="I13" s="122" t="s">
        <v>10</v>
      </c>
      <c r="J13" s="134"/>
      <c r="K13" s="189" t="s">
        <v>31</v>
      </c>
      <c r="L13" s="123" t="s">
        <v>24</v>
      </c>
      <c r="M13" s="122" t="s">
        <v>25</v>
      </c>
      <c r="N13" s="124" t="s">
        <v>21</v>
      </c>
      <c r="O13" s="122" t="s">
        <v>6</v>
      </c>
      <c r="P13" s="122" t="s">
        <v>7</v>
      </c>
      <c r="Q13" s="122" t="s">
        <v>8</v>
      </c>
      <c r="R13" s="125" t="s">
        <v>9</v>
      </c>
      <c r="S13" s="122" t="s">
        <v>10</v>
      </c>
      <c r="U13" s="135" t="s">
        <v>26</v>
      </c>
      <c r="V13" s="135" t="s">
        <v>21</v>
      </c>
    </row>
    <row r="14" spans="1:29" x14ac:dyDescent="0.2">
      <c r="A14" s="130" t="s">
        <v>140</v>
      </c>
      <c r="B14" s="137" t="s">
        <v>42</v>
      </c>
      <c r="C14" s="128" t="s">
        <v>34</v>
      </c>
      <c r="D14" s="128" t="s">
        <v>22</v>
      </c>
      <c r="E14" s="128">
        <v>2</v>
      </c>
      <c r="F14" s="128">
        <v>0</v>
      </c>
      <c r="G14" s="128">
        <v>0</v>
      </c>
      <c r="H14" s="138">
        <f>E14+(F14+G14)/2</f>
        <v>2</v>
      </c>
      <c r="I14" s="128">
        <v>3</v>
      </c>
      <c r="K14" s="130" t="s">
        <v>150</v>
      </c>
      <c r="L14" s="137" t="s">
        <v>54</v>
      </c>
      <c r="M14" s="128" t="s">
        <v>34</v>
      </c>
      <c r="N14" s="128" t="s">
        <v>22</v>
      </c>
      <c r="O14" s="128">
        <v>2</v>
      </c>
      <c r="P14" s="128">
        <v>0</v>
      </c>
      <c r="Q14" s="128">
        <v>0</v>
      </c>
      <c r="R14" s="138">
        <f>O14+(P14+Q14)/2</f>
        <v>2</v>
      </c>
      <c r="S14" s="128">
        <v>3</v>
      </c>
      <c r="U14" s="139" t="s">
        <v>34</v>
      </c>
      <c r="V14" s="139" t="s">
        <v>22</v>
      </c>
    </row>
    <row r="15" spans="1:29" x14ac:dyDescent="0.2">
      <c r="A15" s="130" t="s">
        <v>141</v>
      </c>
      <c r="B15" s="137" t="s">
        <v>43</v>
      </c>
      <c r="C15" s="128" t="s">
        <v>34</v>
      </c>
      <c r="D15" s="128" t="s">
        <v>22</v>
      </c>
      <c r="E15" s="128">
        <v>2</v>
      </c>
      <c r="F15" s="128">
        <v>0</v>
      </c>
      <c r="G15" s="128">
        <v>0</v>
      </c>
      <c r="H15" s="138">
        <f t="shared" ref="H15:H25" si="0">E15+(F15+G15)/2</f>
        <v>2</v>
      </c>
      <c r="I15" s="128">
        <v>3</v>
      </c>
      <c r="K15" s="130" t="s">
        <v>151</v>
      </c>
      <c r="L15" s="137" t="s">
        <v>55</v>
      </c>
      <c r="M15" s="128" t="s">
        <v>34</v>
      </c>
      <c r="N15" s="128" t="s">
        <v>22</v>
      </c>
      <c r="O15" s="128">
        <v>2</v>
      </c>
      <c r="P15" s="128">
        <v>0</v>
      </c>
      <c r="Q15" s="128">
        <v>0</v>
      </c>
      <c r="R15" s="138">
        <f t="shared" ref="R15:R27" si="1">O15+(P15+Q15)/2</f>
        <v>2</v>
      </c>
      <c r="S15" s="128">
        <v>3</v>
      </c>
      <c r="U15" s="139" t="s">
        <v>32</v>
      </c>
      <c r="V15" s="139" t="s">
        <v>20</v>
      </c>
    </row>
    <row r="16" spans="1:29" x14ac:dyDescent="0.2">
      <c r="A16" s="130" t="s">
        <v>142</v>
      </c>
      <c r="B16" s="137" t="s">
        <v>44</v>
      </c>
      <c r="C16" s="128" t="s">
        <v>34</v>
      </c>
      <c r="D16" s="128" t="s">
        <v>22</v>
      </c>
      <c r="E16" s="128">
        <v>2</v>
      </c>
      <c r="F16" s="128">
        <v>0</v>
      </c>
      <c r="G16" s="128">
        <v>0</v>
      </c>
      <c r="H16" s="138">
        <f t="shared" si="0"/>
        <v>2</v>
      </c>
      <c r="I16" s="128">
        <v>4</v>
      </c>
      <c r="K16" s="130" t="s">
        <v>152</v>
      </c>
      <c r="L16" s="137" t="s">
        <v>56</v>
      </c>
      <c r="M16" s="128" t="s">
        <v>34</v>
      </c>
      <c r="N16" s="128" t="s">
        <v>22</v>
      </c>
      <c r="O16" s="128">
        <v>2</v>
      </c>
      <c r="P16" s="128">
        <v>0</v>
      </c>
      <c r="Q16" s="128">
        <v>0</v>
      </c>
      <c r="R16" s="138">
        <f t="shared" si="1"/>
        <v>2</v>
      </c>
      <c r="S16" s="128">
        <v>5</v>
      </c>
      <c r="U16" s="139" t="s">
        <v>33</v>
      </c>
      <c r="V16" s="139"/>
    </row>
    <row r="17" spans="1:22" x14ac:dyDescent="0.2">
      <c r="A17" s="130" t="s">
        <v>143</v>
      </c>
      <c r="B17" s="137" t="s">
        <v>45</v>
      </c>
      <c r="C17" s="128" t="s">
        <v>34</v>
      </c>
      <c r="D17" s="128" t="s">
        <v>22</v>
      </c>
      <c r="E17" s="128">
        <v>2</v>
      </c>
      <c r="F17" s="128">
        <v>0</v>
      </c>
      <c r="G17" s="128">
        <v>0</v>
      </c>
      <c r="H17" s="138">
        <f t="shared" si="0"/>
        <v>2</v>
      </c>
      <c r="I17" s="128">
        <v>4</v>
      </c>
      <c r="K17" s="130" t="s">
        <v>153</v>
      </c>
      <c r="L17" s="137" t="s">
        <v>57</v>
      </c>
      <c r="M17" s="128" t="s">
        <v>34</v>
      </c>
      <c r="N17" s="128" t="s">
        <v>22</v>
      </c>
      <c r="O17" s="128">
        <v>2</v>
      </c>
      <c r="P17" s="128">
        <v>0</v>
      </c>
      <c r="Q17" s="128">
        <v>0</v>
      </c>
      <c r="R17" s="138">
        <f t="shared" si="1"/>
        <v>2</v>
      </c>
      <c r="S17" s="128">
        <v>5</v>
      </c>
      <c r="U17" s="139" t="s">
        <v>37</v>
      </c>
      <c r="V17" s="139"/>
    </row>
    <row r="18" spans="1:22" x14ac:dyDescent="0.2">
      <c r="A18" s="130" t="s">
        <v>144</v>
      </c>
      <c r="B18" s="137" t="s">
        <v>46</v>
      </c>
      <c r="C18" s="128" t="s">
        <v>34</v>
      </c>
      <c r="D18" s="128" t="s">
        <v>22</v>
      </c>
      <c r="E18" s="128">
        <v>2</v>
      </c>
      <c r="F18" s="128">
        <v>0</v>
      </c>
      <c r="G18" s="128">
        <v>0</v>
      </c>
      <c r="H18" s="138">
        <f t="shared" si="0"/>
        <v>2</v>
      </c>
      <c r="I18" s="128">
        <v>2</v>
      </c>
      <c r="K18" s="130" t="s">
        <v>154</v>
      </c>
      <c r="L18" s="137" t="s">
        <v>58</v>
      </c>
      <c r="M18" s="128" t="s">
        <v>34</v>
      </c>
      <c r="N18" s="128" t="s">
        <v>22</v>
      </c>
      <c r="O18" s="128">
        <v>1</v>
      </c>
      <c r="P18" s="128">
        <v>0</v>
      </c>
      <c r="Q18" s="128">
        <v>0</v>
      </c>
      <c r="R18" s="138">
        <v>1</v>
      </c>
      <c r="S18" s="128">
        <v>2</v>
      </c>
    </row>
    <row r="19" spans="1:22" x14ac:dyDescent="0.2">
      <c r="A19" s="130" t="s">
        <v>145</v>
      </c>
      <c r="B19" s="137" t="s">
        <v>47</v>
      </c>
      <c r="C19" s="128" t="s">
        <v>34</v>
      </c>
      <c r="D19" s="128" t="s">
        <v>22</v>
      </c>
      <c r="E19" s="128">
        <v>2</v>
      </c>
      <c r="F19" s="128">
        <v>0</v>
      </c>
      <c r="G19" s="128">
        <v>0</v>
      </c>
      <c r="H19" s="138">
        <f t="shared" si="0"/>
        <v>2</v>
      </c>
      <c r="I19" s="128">
        <v>2</v>
      </c>
      <c r="K19" s="130" t="s">
        <v>155</v>
      </c>
      <c r="L19" s="140" t="s">
        <v>59</v>
      </c>
      <c r="M19" s="141" t="s">
        <v>34</v>
      </c>
      <c r="N19" s="141" t="s">
        <v>22</v>
      </c>
      <c r="O19" s="141">
        <v>2</v>
      </c>
      <c r="P19" s="141">
        <v>0</v>
      </c>
      <c r="Q19" s="141">
        <v>0</v>
      </c>
      <c r="R19" s="142">
        <f t="shared" si="1"/>
        <v>2</v>
      </c>
      <c r="S19" s="141">
        <v>3</v>
      </c>
    </row>
    <row r="20" spans="1:22" x14ac:dyDescent="0.2">
      <c r="A20" s="130" t="s">
        <v>146</v>
      </c>
      <c r="B20" s="140" t="s">
        <v>48</v>
      </c>
      <c r="C20" s="141" t="s">
        <v>34</v>
      </c>
      <c r="D20" s="141" t="s">
        <v>22</v>
      </c>
      <c r="E20" s="141">
        <v>2</v>
      </c>
      <c r="F20" s="141">
        <v>0</v>
      </c>
      <c r="G20" s="141">
        <v>0</v>
      </c>
      <c r="H20" s="142">
        <f t="shared" si="0"/>
        <v>2</v>
      </c>
      <c r="I20" s="141">
        <v>2</v>
      </c>
      <c r="K20" s="130" t="s">
        <v>156</v>
      </c>
      <c r="L20" s="140" t="s">
        <v>60</v>
      </c>
      <c r="M20" s="141" t="s">
        <v>34</v>
      </c>
      <c r="N20" s="141" t="s">
        <v>22</v>
      </c>
      <c r="O20" s="141">
        <v>2</v>
      </c>
      <c r="P20" s="141">
        <v>0</v>
      </c>
      <c r="Q20" s="141">
        <v>0</v>
      </c>
      <c r="R20" s="142">
        <f t="shared" si="1"/>
        <v>2</v>
      </c>
      <c r="S20" s="141">
        <v>3</v>
      </c>
    </row>
    <row r="21" spans="1:22" x14ac:dyDescent="0.2">
      <c r="A21" s="130" t="s">
        <v>147</v>
      </c>
      <c r="B21" s="140" t="s">
        <v>49</v>
      </c>
      <c r="C21" s="141" t="s">
        <v>34</v>
      </c>
      <c r="D21" s="141" t="s">
        <v>22</v>
      </c>
      <c r="E21" s="141">
        <v>2</v>
      </c>
      <c r="F21" s="141">
        <v>0</v>
      </c>
      <c r="G21" s="141">
        <v>0</v>
      </c>
      <c r="H21" s="142">
        <f>E21+(F21+G21)/2</f>
        <v>2</v>
      </c>
      <c r="I21" s="141">
        <v>3</v>
      </c>
      <c r="K21" s="130" t="s">
        <v>157</v>
      </c>
      <c r="L21" s="140" t="s">
        <v>61</v>
      </c>
      <c r="M21" s="141" t="s">
        <v>34</v>
      </c>
      <c r="N21" s="141" t="s">
        <v>22</v>
      </c>
      <c r="O21" s="141">
        <v>2</v>
      </c>
      <c r="P21" s="141">
        <v>0</v>
      </c>
      <c r="Q21" s="141">
        <v>0</v>
      </c>
      <c r="R21" s="142">
        <f>O21+(P21+Q21)/2</f>
        <v>2</v>
      </c>
      <c r="S21" s="141">
        <v>3</v>
      </c>
    </row>
    <row r="22" spans="1:22" x14ac:dyDescent="0.2">
      <c r="A22" s="130" t="s">
        <v>148</v>
      </c>
      <c r="B22" s="140" t="s">
        <v>50</v>
      </c>
      <c r="C22" s="141" t="s">
        <v>34</v>
      </c>
      <c r="D22" s="141" t="s">
        <v>22</v>
      </c>
      <c r="E22" s="141">
        <v>2</v>
      </c>
      <c r="F22" s="141">
        <v>0</v>
      </c>
      <c r="G22" s="141">
        <v>0</v>
      </c>
      <c r="H22" s="142">
        <f>E22+(F22+G22)/2</f>
        <v>2</v>
      </c>
      <c r="I22" s="141">
        <v>2</v>
      </c>
      <c r="K22" s="146" t="s">
        <v>133</v>
      </c>
      <c r="L22" s="144" t="s">
        <v>130</v>
      </c>
      <c r="M22" s="143" t="s">
        <v>33</v>
      </c>
      <c r="N22" s="143" t="s">
        <v>20</v>
      </c>
      <c r="O22" s="143">
        <v>2</v>
      </c>
      <c r="P22" s="143">
        <v>0</v>
      </c>
      <c r="Q22" s="143">
        <v>0</v>
      </c>
      <c r="R22" s="145">
        <f>O22+(P22+Q22)/2</f>
        <v>2</v>
      </c>
      <c r="S22" s="143">
        <v>1</v>
      </c>
    </row>
    <row r="23" spans="1:22" x14ac:dyDescent="0.2">
      <c r="A23" s="130" t="s">
        <v>149</v>
      </c>
      <c r="B23" s="140" t="s">
        <v>51</v>
      </c>
      <c r="C23" s="141" t="s">
        <v>34</v>
      </c>
      <c r="D23" s="141" t="s">
        <v>22</v>
      </c>
      <c r="E23" s="141">
        <v>2</v>
      </c>
      <c r="F23" s="141">
        <v>0</v>
      </c>
      <c r="G23" s="141">
        <v>0</v>
      </c>
      <c r="H23" s="142">
        <f>E23+(F23+G23)/2</f>
        <v>2</v>
      </c>
      <c r="I23" s="141">
        <v>2</v>
      </c>
      <c r="K23" s="146" t="s">
        <v>135</v>
      </c>
      <c r="L23" s="144" t="s">
        <v>30</v>
      </c>
      <c r="M23" s="143" t="s">
        <v>33</v>
      </c>
      <c r="N23" s="143" t="s">
        <v>20</v>
      </c>
      <c r="O23" s="143">
        <v>2</v>
      </c>
      <c r="P23" s="143">
        <v>0</v>
      </c>
      <c r="Q23" s="143">
        <v>0</v>
      </c>
      <c r="R23" s="145">
        <f>O23+(P23+Q23)/2</f>
        <v>2</v>
      </c>
      <c r="S23" s="143">
        <v>1</v>
      </c>
    </row>
    <row r="24" spans="1:22" x14ac:dyDescent="0.2">
      <c r="A24" s="146" t="s">
        <v>132</v>
      </c>
      <c r="B24" s="144" t="s">
        <v>129</v>
      </c>
      <c r="C24" s="143" t="s">
        <v>33</v>
      </c>
      <c r="D24" s="143" t="s">
        <v>20</v>
      </c>
      <c r="E24" s="143">
        <v>2</v>
      </c>
      <c r="F24" s="143">
        <v>0</v>
      </c>
      <c r="G24" s="143">
        <v>0</v>
      </c>
      <c r="H24" s="145">
        <f t="shared" si="0"/>
        <v>2</v>
      </c>
      <c r="I24" s="143">
        <v>1</v>
      </c>
      <c r="J24" s="147"/>
      <c r="K24" s="146" t="s">
        <v>448</v>
      </c>
      <c r="L24" s="144" t="s">
        <v>29</v>
      </c>
      <c r="M24" s="143" t="s">
        <v>33</v>
      </c>
      <c r="N24" s="143" t="s">
        <v>20</v>
      </c>
      <c r="O24" s="143">
        <v>2</v>
      </c>
      <c r="P24" s="143">
        <v>0</v>
      </c>
      <c r="Q24" s="143">
        <v>0</v>
      </c>
      <c r="R24" s="145">
        <f>O24+(P24+Q24)/2</f>
        <v>2</v>
      </c>
      <c r="S24" s="143">
        <v>1</v>
      </c>
    </row>
    <row r="25" spans="1:22" ht="13.5" customHeight="1" x14ac:dyDescent="0.2">
      <c r="A25" s="146" t="s">
        <v>134</v>
      </c>
      <c r="B25" s="144" t="s">
        <v>28</v>
      </c>
      <c r="C25" s="143" t="s">
        <v>33</v>
      </c>
      <c r="D25" s="143" t="s">
        <v>20</v>
      </c>
      <c r="E25" s="143">
        <v>2</v>
      </c>
      <c r="F25" s="143">
        <v>0</v>
      </c>
      <c r="G25" s="143">
        <v>0</v>
      </c>
      <c r="H25" s="145">
        <f t="shared" si="0"/>
        <v>2</v>
      </c>
      <c r="I25" s="143">
        <v>1</v>
      </c>
      <c r="J25" s="147"/>
      <c r="K25" s="130"/>
      <c r="L25" s="137"/>
      <c r="M25" s="137"/>
      <c r="N25" s="137"/>
      <c r="O25" s="137"/>
      <c r="P25" s="137"/>
      <c r="Q25" s="137"/>
      <c r="R25" s="137"/>
      <c r="S25" s="137"/>
    </row>
    <row r="26" spans="1:22" ht="13.5" customHeight="1" x14ac:dyDescent="0.2">
      <c r="A26" s="146" t="s">
        <v>137</v>
      </c>
      <c r="B26" s="144" t="s">
        <v>27</v>
      </c>
      <c r="C26" s="143" t="s">
        <v>33</v>
      </c>
      <c r="D26" s="143" t="s">
        <v>20</v>
      </c>
      <c r="E26" s="143">
        <v>2</v>
      </c>
      <c r="F26" s="143">
        <v>0</v>
      </c>
      <c r="G26" s="143">
        <v>0</v>
      </c>
      <c r="H26" s="145">
        <f t="shared" ref="H26" si="2">E26+(F26+G26)/2</f>
        <v>2</v>
      </c>
      <c r="I26" s="143">
        <v>1</v>
      </c>
      <c r="J26" s="147"/>
      <c r="K26" s="130"/>
      <c r="L26" s="137"/>
      <c r="M26" s="137"/>
      <c r="N26" s="137"/>
      <c r="O26" s="137"/>
      <c r="P26" s="137"/>
      <c r="Q26" s="137"/>
      <c r="R26" s="137"/>
      <c r="S26" s="137"/>
    </row>
    <row r="27" spans="1:22" x14ac:dyDescent="0.2">
      <c r="A27" s="130"/>
      <c r="B27" s="148" t="s">
        <v>23</v>
      </c>
      <c r="C27" s="127"/>
      <c r="D27" s="137"/>
      <c r="E27" s="149">
        <f>SUM(E14:E26)</f>
        <v>26</v>
      </c>
      <c r="F27" s="149">
        <f>SUM(F14:F25)</f>
        <v>0</v>
      </c>
      <c r="G27" s="149">
        <f>SUM(G14:G25)</f>
        <v>0</v>
      </c>
      <c r="H27" s="149">
        <f>E27+(F27+G27)/2</f>
        <v>26</v>
      </c>
      <c r="I27" s="149">
        <f>SUM(I14:I26)</f>
        <v>30</v>
      </c>
      <c r="K27" s="130"/>
      <c r="L27" s="148" t="s">
        <v>23</v>
      </c>
      <c r="M27" s="127"/>
      <c r="N27" s="137"/>
      <c r="O27" s="149">
        <f>SUM(O14:O26)</f>
        <v>21</v>
      </c>
      <c r="P27" s="149">
        <f>SUM(P14:P23)</f>
        <v>0</v>
      </c>
      <c r="Q27" s="149">
        <f>SUM(Q14:Q23)</f>
        <v>0</v>
      </c>
      <c r="R27" s="149">
        <f t="shared" si="1"/>
        <v>21</v>
      </c>
      <c r="S27" s="149">
        <f>SUM(S14:S26)</f>
        <v>30</v>
      </c>
    </row>
    <row r="28" spans="1:22" x14ac:dyDescent="0.2">
      <c r="A28" s="130"/>
      <c r="B28" s="150" t="s">
        <v>36</v>
      </c>
      <c r="C28" s="128"/>
      <c r="D28" s="137"/>
      <c r="E28" s="138"/>
      <c r="F28" s="138"/>
      <c r="G28" s="138"/>
      <c r="H28" s="138"/>
      <c r="I28" s="149">
        <f>SUMIF(D14:D26,"=UE",I14:I26)</f>
        <v>3</v>
      </c>
      <c r="K28" s="130"/>
      <c r="L28" s="150" t="s">
        <v>36</v>
      </c>
      <c r="M28" s="128"/>
      <c r="N28" s="137"/>
      <c r="O28" s="138"/>
      <c r="P28" s="138"/>
      <c r="Q28" s="138"/>
      <c r="R28" s="138"/>
      <c r="S28" s="149">
        <f>SUMIF(N14:N26,"=UE",S14:S26)</f>
        <v>3</v>
      </c>
    </row>
    <row r="29" spans="1:22" x14ac:dyDescent="0.2">
      <c r="A29" s="191"/>
      <c r="B29" s="152" t="s">
        <v>35</v>
      </c>
      <c r="C29" s="151"/>
      <c r="D29" s="153"/>
      <c r="E29" s="154"/>
      <c r="F29" s="154"/>
      <c r="G29" s="154"/>
      <c r="H29" s="154"/>
      <c r="I29" s="155">
        <f>SUMIF(C14:C26,"=S",I14:I26)</f>
        <v>0</v>
      </c>
      <c r="K29" s="191"/>
      <c r="L29" s="152" t="s">
        <v>35</v>
      </c>
      <c r="M29" s="151"/>
      <c r="N29" s="153"/>
      <c r="O29" s="154"/>
      <c r="P29" s="154"/>
      <c r="Q29" s="154"/>
      <c r="R29" s="154"/>
      <c r="S29" s="155">
        <f>SUMIF(M14:M26,"=S",S14:S26)</f>
        <v>0</v>
      </c>
    </row>
    <row r="30" spans="1:22" x14ac:dyDescent="0.2">
      <c r="A30" s="192"/>
      <c r="B30" s="157" t="s">
        <v>38</v>
      </c>
      <c r="C30" s="156"/>
      <c r="D30" s="158"/>
      <c r="E30" s="159"/>
      <c r="F30" s="159"/>
      <c r="G30" s="159"/>
      <c r="H30" s="159"/>
      <c r="I30" s="160">
        <f>SUMIF(C14:C26,"=ÜS",I14:I26)</f>
        <v>0</v>
      </c>
      <c r="K30" s="192"/>
      <c r="L30" s="157" t="s">
        <v>38</v>
      </c>
      <c r="M30" s="156"/>
      <c r="N30" s="158"/>
      <c r="O30" s="159"/>
      <c r="P30" s="159"/>
      <c r="Q30" s="159"/>
      <c r="R30" s="159"/>
      <c r="S30" s="160">
        <f>SUMIF(M14:M26,"=ÜS",S14:S26)</f>
        <v>0</v>
      </c>
    </row>
    <row r="31" spans="1:22" ht="20.100000000000001" customHeight="1" x14ac:dyDescent="0.2">
      <c r="A31" s="332" t="s">
        <v>11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</row>
    <row r="32" spans="1:22" x14ac:dyDescent="0.2">
      <c r="A32" s="333" t="s">
        <v>12</v>
      </c>
      <c r="B32" s="333"/>
      <c r="C32" s="333"/>
      <c r="D32" s="333"/>
      <c r="E32" s="333"/>
      <c r="F32" s="333"/>
      <c r="G32" s="333"/>
      <c r="H32" s="333"/>
      <c r="I32" s="333"/>
      <c r="J32" s="133"/>
      <c r="K32" s="333" t="s">
        <v>13</v>
      </c>
      <c r="L32" s="333"/>
      <c r="M32" s="333"/>
      <c r="N32" s="333"/>
      <c r="O32" s="333"/>
      <c r="P32" s="333"/>
      <c r="Q32" s="333"/>
      <c r="R32" s="333"/>
      <c r="S32" s="333"/>
    </row>
    <row r="33" spans="1:19" s="118" customFormat="1" ht="24" x14ac:dyDescent="0.25">
      <c r="A33" s="189" t="s">
        <v>31</v>
      </c>
      <c r="B33" s="123" t="s">
        <v>24</v>
      </c>
      <c r="C33" s="122" t="s">
        <v>25</v>
      </c>
      <c r="D33" s="124" t="s">
        <v>21</v>
      </c>
      <c r="E33" s="122" t="s">
        <v>6</v>
      </c>
      <c r="F33" s="122" t="s">
        <v>7</v>
      </c>
      <c r="G33" s="122" t="s">
        <v>8</v>
      </c>
      <c r="H33" s="136" t="s">
        <v>9</v>
      </c>
      <c r="I33" s="122" t="s">
        <v>10</v>
      </c>
      <c r="J33" s="134"/>
      <c r="K33" s="189" t="s">
        <v>31</v>
      </c>
      <c r="L33" s="123" t="s">
        <v>24</v>
      </c>
      <c r="M33" s="122" t="s">
        <v>25</v>
      </c>
      <c r="N33" s="124" t="s">
        <v>21</v>
      </c>
      <c r="O33" s="122" t="s">
        <v>6</v>
      </c>
      <c r="P33" s="122" t="s">
        <v>7</v>
      </c>
      <c r="Q33" s="122" t="s">
        <v>8</v>
      </c>
      <c r="R33" s="136" t="s">
        <v>9</v>
      </c>
      <c r="S33" s="122" t="s">
        <v>10</v>
      </c>
    </row>
    <row r="34" spans="1:19" x14ac:dyDescent="0.2">
      <c r="A34" s="130" t="s">
        <v>158</v>
      </c>
      <c r="B34" s="137" t="s">
        <v>62</v>
      </c>
      <c r="C34" s="128" t="s">
        <v>34</v>
      </c>
      <c r="D34" s="128" t="s">
        <v>22</v>
      </c>
      <c r="E34" s="128">
        <v>2</v>
      </c>
      <c r="F34" s="128">
        <v>0</v>
      </c>
      <c r="G34" s="128">
        <v>0</v>
      </c>
      <c r="H34" s="138">
        <f>E34+(F34+G34)/2</f>
        <v>2</v>
      </c>
      <c r="I34" s="128">
        <v>3</v>
      </c>
      <c r="K34" s="130" t="s">
        <v>166</v>
      </c>
      <c r="L34" s="137" t="s">
        <v>74</v>
      </c>
      <c r="M34" s="128" t="s">
        <v>34</v>
      </c>
      <c r="N34" s="128" t="s">
        <v>22</v>
      </c>
      <c r="O34" s="128">
        <v>2</v>
      </c>
      <c r="P34" s="128">
        <v>0</v>
      </c>
      <c r="Q34" s="128">
        <v>0</v>
      </c>
      <c r="R34" s="138">
        <f>O34+(P34+Q34)/2</f>
        <v>2</v>
      </c>
      <c r="S34" s="128">
        <v>3</v>
      </c>
    </row>
    <row r="35" spans="1:19" x14ac:dyDescent="0.2">
      <c r="A35" s="130" t="s">
        <v>159</v>
      </c>
      <c r="B35" s="137" t="s">
        <v>63</v>
      </c>
      <c r="C35" s="128" t="s">
        <v>34</v>
      </c>
      <c r="D35" s="128" t="s">
        <v>22</v>
      </c>
      <c r="E35" s="128">
        <v>4</v>
      </c>
      <c r="F35" s="128">
        <v>0</v>
      </c>
      <c r="G35" s="128">
        <v>0</v>
      </c>
      <c r="H35" s="138">
        <v>4</v>
      </c>
      <c r="I35" s="128">
        <v>5</v>
      </c>
      <c r="K35" s="130" t="s">
        <v>167</v>
      </c>
      <c r="L35" s="137" t="s">
        <v>75</v>
      </c>
      <c r="M35" s="128" t="s">
        <v>34</v>
      </c>
      <c r="N35" s="128" t="s">
        <v>22</v>
      </c>
      <c r="O35" s="128">
        <v>2</v>
      </c>
      <c r="P35" s="128">
        <v>0</v>
      </c>
      <c r="Q35" s="128">
        <v>0</v>
      </c>
      <c r="R35" s="138">
        <f t="shared" ref="R35:R42" si="3">O35+(P35+Q35)/2</f>
        <v>2</v>
      </c>
      <c r="S35" s="128">
        <v>2</v>
      </c>
    </row>
    <row r="36" spans="1:19" x14ac:dyDescent="0.2">
      <c r="A36" s="130" t="s">
        <v>160</v>
      </c>
      <c r="B36" s="137" t="s">
        <v>64</v>
      </c>
      <c r="C36" s="128" t="s">
        <v>34</v>
      </c>
      <c r="D36" s="128" t="s">
        <v>22</v>
      </c>
      <c r="E36" s="128">
        <v>4</v>
      </c>
      <c r="F36" s="128">
        <v>0</v>
      </c>
      <c r="G36" s="128">
        <v>0</v>
      </c>
      <c r="H36" s="138">
        <v>4</v>
      </c>
      <c r="I36" s="128">
        <v>5</v>
      </c>
      <c r="K36" s="130" t="s">
        <v>168</v>
      </c>
      <c r="L36" s="137" t="s">
        <v>76</v>
      </c>
      <c r="M36" s="128" t="s">
        <v>34</v>
      </c>
      <c r="N36" s="128" t="s">
        <v>22</v>
      </c>
      <c r="O36" s="128">
        <v>2</v>
      </c>
      <c r="P36" s="128">
        <v>0</v>
      </c>
      <c r="Q36" s="128">
        <v>0</v>
      </c>
      <c r="R36" s="138">
        <f t="shared" si="3"/>
        <v>2</v>
      </c>
      <c r="S36" s="128">
        <v>3</v>
      </c>
    </row>
    <row r="37" spans="1:19" x14ac:dyDescent="0.2">
      <c r="A37" s="130" t="s">
        <v>161</v>
      </c>
      <c r="B37" s="137" t="s">
        <v>65</v>
      </c>
      <c r="C37" s="128" t="s">
        <v>34</v>
      </c>
      <c r="D37" s="129" t="s">
        <v>22</v>
      </c>
      <c r="E37" s="129">
        <v>2</v>
      </c>
      <c r="F37" s="129">
        <v>0</v>
      </c>
      <c r="G37" s="129">
        <v>0</v>
      </c>
      <c r="H37" s="138">
        <f t="shared" ref="H37:H42" si="4">E37+(F37+G37)/2</f>
        <v>2</v>
      </c>
      <c r="I37" s="161">
        <v>3</v>
      </c>
      <c r="K37" s="130" t="s">
        <v>169</v>
      </c>
      <c r="L37" s="137" t="s">
        <v>77</v>
      </c>
      <c r="M37" s="128" t="s">
        <v>34</v>
      </c>
      <c r="N37" s="128" t="s">
        <v>22</v>
      </c>
      <c r="O37" s="128">
        <v>2</v>
      </c>
      <c r="P37" s="128">
        <v>0</v>
      </c>
      <c r="Q37" s="128">
        <v>0</v>
      </c>
      <c r="R37" s="138">
        <f t="shared" si="3"/>
        <v>2</v>
      </c>
      <c r="S37" s="128">
        <v>3</v>
      </c>
    </row>
    <row r="38" spans="1:19" x14ac:dyDescent="0.2">
      <c r="A38" s="130" t="s">
        <v>162</v>
      </c>
      <c r="B38" s="137" t="s">
        <v>66</v>
      </c>
      <c r="C38" s="128" t="s">
        <v>34</v>
      </c>
      <c r="D38" s="129" t="s">
        <v>22</v>
      </c>
      <c r="E38" s="129">
        <v>2</v>
      </c>
      <c r="F38" s="129">
        <v>0</v>
      </c>
      <c r="G38" s="129">
        <v>0</v>
      </c>
      <c r="H38" s="138">
        <f t="shared" si="4"/>
        <v>2</v>
      </c>
      <c r="I38" s="129">
        <v>2</v>
      </c>
      <c r="K38" s="130" t="s">
        <v>170</v>
      </c>
      <c r="L38" s="137" t="s">
        <v>78</v>
      </c>
      <c r="M38" s="128" t="s">
        <v>34</v>
      </c>
      <c r="N38" s="128" t="s">
        <v>22</v>
      </c>
      <c r="O38" s="128">
        <v>2</v>
      </c>
      <c r="P38" s="128">
        <v>0</v>
      </c>
      <c r="Q38" s="128">
        <v>0</v>
      </c>
      <c r="R38" s="138">
        <f t="shared" si="3"/>
        <v>2</v>
      </c>
      <c r="S38" s="128">
        <v>2</v>
      </c>
    </row>
    <row r="39" spans="1:19" x14ac:dyDescent="0.2">
      <c r="A39" s="130" t="s">
        <v>163</v>
      </c>
      <c r="B39" s="137" t="s">
        <v>67</v>
      </c>
      <c r="C39" s="128" t="s">
        <v>34</v>
      </c>
      <c r="D39" s="129" t="s">
        <v>22</v>
      </c>
      <c r="E39" s="129">
        <v>3</v>
      </c>
      <c r="F39" s="129">
        <v>0</v>
      </c>
      <c r="G39" s="129">
        <v>0</v>
      </c>
      <c r="H39" s="138">
        <v>3</v>
      </c>
      <c r="I39" s="129">
        <v>3</v>
      </c>
      <c r="K39" s="130" t="s">
        <v>171</v>
      </c>
      <c r="L39" s="137" t="s">
        <v>79</v>
      </c>
      <c r="M39" s="128" t="s">
        <v>34</v>
      </c>
      <c r="N39" s="128" t="s">
        <v>22</v>
      </c>
      <c r="O39" s="128">
        <v>2</v>
      </c>
      <c r="P39" s="128">
        <v>0</v>
      </c>
      <c r="Q39" s="128">
        <v>0</v>
      </c>
      <c r="R39" s="138">
        <f t="shared" si="3"/>
        <v>2</v>
      </c>
      <c r="S39" s="128">
        <v>2</v>
      </c>
    </row>
    <row r="40" spans="1:19" x14ac:dyDescent="0.2">
      <c r="A40" s="130" t="s">
        <v>164</v>
      </c>
      <c r="B40" s="140" t="s">
        <v>68</v>
      </c>
      <c r="C40" s="141" t="s">
        <v>34</v>
      </c>
      <c r="D40" s="129" t="s">
        <v>22</v>
      </c>
      <c r="E40" s="129">
        <v>2</v>
      </c>
      <c r="F40" s="129">
        <v>0</v>
      </c>
      <c r="G40" s="129">
        <v>0</v>
      </c>
      <c r="H40" s="138">
        <f t="shared" si="4"/>
        <v>2</v>
      </c>
      <c r="I40" s="129">
        <v>2</v>
      </c>
      <c r="K40" s="130" t="s">
        <v>172</v>
      </c>
      <c r="L40" s="140" t="s">
        <v>80</v>
      </c>
      <c r="M40" s="141" t="s">
        <v>34</v>
      </c>
      <c r="N40" s="141" t="s">
        <v>22</v>
      </c>
      <c r="O40" s="141">
        <v>2</v>
      </c>
      <c r="P40" s="141">
        <v>0</v>
      </c>
      <c r="Q40" s="141">
        <v>0</v>
      </c>
      <c r="R40" s="142">
        <f t="shared" si="3"/>
        <v>2</v>
      </c>
      <c r="S40" s="141">
        <v>2</v>
      </c>
    </row>
    <row r="41" spans="1:19" x14ac:dyDescent="0.2">
      <c r="A41" s="130" t="s">
        <v>165</v>
      </c>
      <c r="B41" s="140" t="s">
        <v>69</v>
      </c>
      <c r="C41" s="141" t="s">
        <v>34</v>
      </c>
      <c r="D41" s="129" t="s">
        <v>22</v>
      </c>
      <c r="E41" s="129">
        <v>3</v>
      </c>
      <c r="F41" s="129">
        <v>0</v>
      </c>
      <c r="G41" s="129">
        <v>0</v>
      </c>
      <c r="H41" s="138">
        <v>3</v>
      </c>
      <c r="I41" s="161">
        <v>3</v>
      </c>
      <c r="K41" s="130" t="s">
        <v>173</v>
      </c>
      <c r="L41" s="140" t="s">
        <v>81</v>
      </c>
      <c r="M41" s="141" t="s">
        <v>34</v>
      </c>
      <c r="N41" s="141" t="s">
        <v>22</v>
      </c>
      <c r="O41" s="141">
        <v>3</v>
      </c>
      <c r="P41" s="141">
        <v>0</v>
      </c>
      <c r="Q41" s="141">
        <v>0</v>
      </c>
      <c r="R41" s="142">
        <v>3</v>
      </c>
      <c r="S41" s="129">
        <v>3</v>
      </c>
    </row>
    <row r="42" spans="1:19" x14ac:dyDescent="0.2">
      <c r="A42" s="193" t="s">
        <v>72</v>
      </c>
      <c r="B42" s="162" t="s">
        <v>70</v>
      </c>
      <c r="C42" s="76" t="s">
        <v>32</v>
      </c>
      <c r="D42" s="76" t="s">
        <v>20</v>
      </c>
      <c r="E42" s="76">
        <v>2</v>
      </c>
      <c r="F42" s="76">
        <v>0</v>
      </c>
      <c r="G42" s="76">
        <v>0</v>
      </c>
      <c r="H42" s="163">
        <f t="shared" si="4"/>
        <v>2</v>
      </c>
      <c r="I42" s="76">
        <v>2</v>
      </c>
      <c r="K42" s="130" t="s">
        <v>174</v>
      </c>
      <c r="L42" s="164" t="s">
        <v>82</v>
      </c>
      <c r="M42" s="141" t="s">
        <v>34</v>
      </c>
      <c r="N42" s="141" t="s">
        <v>22</v>
      </c>
      <c r="O42" s="141">
        <v>2</v>
      </c>
      <c r="P42" s="141">
        <v>0</v>
      </c>
      <c r="Q42" s="141">
        <v>0</v>
      </c>
      <c r="R42" s="142">
        <f t="shared" si="3"/>
        <v>2</v>
      </c>
      <c r="S42" s="141">
        <v>3</v>
      </c>
    </row>
    <row r="43" spans="1:19" x14ac:dyDescent="0.2">
      <c r="A43" s="193" t="s">
        <v>73</v>
      </c>
      <c r="B43" s="162" t="s">
        <v>71</v>
      </c>
      <c r="C43" s="76" t="s">
        <v>32</v>
      </c>
      <c r="D43" s="76" t="s">
        <v>20</v>
      </c>
      <c r="E43" s="76">
        <v>2</v>
      </c>
      <c r="F43" s="76">
        <v>0</v>
      </c>
      <c r="G43" s="76">
        <v>0</v>
      </c>
      <c r="H43" s="163">
        <f>E43+(F43+G43)/2</f>
        <v>2</v>
      </c>
      <c r="I43" s="76">
        <v>2</v>
      </c>
      <c r="J43" s="147"/>
      <c r="K43" s="130" t="s">
        <v>175</v>
      </c>
      <c r="L43" s="165" t="s">
        <v>83</v>
      </c>
      <c r="M43" s="141" t="s">
        <v>34</v>
      </c>
      <c r="N43" s="141" t="s">
        <v>22</v>
      </c>
      <c r="O43" s="141">
        <v>2</v>
      </c>
      <c r="P43" s="141">
        <v>0</v>
      </c>
      <c r="Q43" s="141">
        <v>0</v>
      </c>
      <c r="R43" s="142">
        <f>O43+(P43+Q43)/2</f>
        <v>2</v>
      </c>
      <c r="S43" s="141">
        <v>3</v>
      </c>
    </row>
    <row r="44" spans="1:19" x14ac:dyDescent="0.2">
      <c r="A44" s="194"/>
      <c r="B44" s="167"/>
      <c r="C44" s="168"/>
      <c r="D44" s="169"/>
      <c r="E44" s="166"/>
      <c r="F44" s="166"/>
      <c r="G44" s="166"/>
      <c r="H44" s="170"/>
      <c r="I44" s="166"/>
      <c r="J44" s="147"/>
      <c r="K44" s="193" t="s">
        <v>86</v>
      </c>
      <c r="L44" s="171" t="s">
        <v>84</v>
      </c>
      <c r="M44" s="76" t="s">
        <v>32</v>
      </c>
      <c r="N44" s="76" t="s">
        <v>22</v>
      </c>
      <c r="O44" s="76">
        <v>2</v>
      </c>
      <c r="P44" s="76">
        <v>0</v>
      </c>
      <c r="Q44" s="76">
        <v>0</v>
      </c>
      <c r="R44" s="163">
        <f t="shared" ref="R44:R45" si="5">O44+(P44+Q44)/2</f>
        <v>2</v>
      </c>
      <c r="S44" s="76">
        <v>2</v>
      </c>
    </row>
    <row r="45" spans="1:19" x14ac:dyDescent="0.2">
      <c r="A45" s="194"/>
      <c r="B45" s="167"/>
      <c r="C45" s="168"/>
      <c r="D45" s="169"/>
      <c r="E45" s="166"/>
      <c r="F45" s="166"/>
      <c r="G45" s="166"/>
      <c r="H45" s="170"/>
      <c r="I45" s="166"/>
      <c r="J45" s="147"/>
      <c r="K45" s="193" t="s">
        <v>87</v>
      </c>
      <c r="L45" s="162" t="s">
        <v>85</v>
      </c>
      <c r="M45" s="76" t="s">
        <v>32</v>
      </c>
      <c r="N45" s="76" t="s">
        <v>20</v>
      </c>
      <c r="O45" s="76">
        <v>2</v>
      </c>
      <c r="P45" s="76">
        <v>0</v>
      </c>
      <c r="Q45" s="76">
        <v>0</v>
      </c>
      <c r="R45" s="163">
        <f t="shared" si="5"/>
        <v>2</v>
      </c>
      <c r="S45" s="76">
        <v>2</v>
      </c>
    </row>
    <row r="46" spans="1:19" x14ac:dyDescent="0.2">
      <c r="A46" s="195"/>
      <c r="B46" s="172" t="s">
        <v>23</v>
      </c>
      <c r="C46" s="330"/>
      <c r="D46" s="331"/>
      <c r="E46" s="173">
        <f>SUM(E34:E45)</f>
        <v>26</v>
      </c>
      <c r="F46" s="173">
        <f>SUM(F34:F43)</f>
        <v>0</v>
      </c>
      <c r="G46" s="173">
        <f>SUM(G34:G43)</f>
        <v>0</v>
      </c>
      <c r="H46" s="173">
        <f>E46+(F46+G46)/2</f>
        <v>26</v>
      </c>
      <c r="I46" s="173">
        <f>SUM(I34:I45)</f>
        <v>30</v>
      </c>
      <c r="J46" s="147"/>
      <c r="K46" s="195"/>
      <c r="L46" s="172" t="s">
        <v>23</v>
      </c>
      <c r="M46" s="174"/>
      <c r="N46" s="175"/>
      <c r="O46" s="173">
        <f>SUM(O34:O45)</f>
        <v>25</v>
      </c>
      <c r="P46" s="173">
        <f>SUM(P34:P43)</f>
        <v>0</v>
      </c>
      <c r="Q46" s="173">
        <f>SUM(Q34:Q43)</f>
        <v>0</v>
      </c>
      <c r="R46" s="173">
        <f>O46+(P46+Q46)/2</f>
        <v>25</v>
      </c>
      <c r="S46" s="173">
        <f>SUM(S34:S45)</f>
        <v>30</v>
      </c>
    </row>
    <row r="47" spans="1:19" x14ac:dyDescent="0.2">
      <c r="A47" s="130"/>
      <c r="B47" s="150" t="s">
        <v>36</v>
      </c>
      <c r="C47" s="128"/>
      <c r="D47" s="137"/>
      <c r="E47" s="128"/>
      <c r="F47" s="128"/>
      <c r="G47" s="128"/>
      <c r="H47" s="128"/>
      <c r="I47" s="127">
        <f>SUMIF(D34:D43,"=UE",I34:I43)</f>
        <v>4</v>
      </c>
      <c r="J47" s="176"/>
      <c r="K47" s="130"/>
      <c r="L47" s="150" t="s">
        <v>36</v>
      </c>
      <c r="M47" s="128"/>
      <c r="N47" s="137"/>
      <c r="O47" s="137"/>
      <c r="P47" s="137"/>
      <c r="Q47" s="137"/>
      <c r="R47" s="137"/>
      <c r="S47" s="127">
        <f ca="1">SUMIF(N34:N45,"=UE",S34:S44)</f>
        <v>2</v>
      </c>
    </row>
    <row r="48" spans="1:19" x14ac:dyDescent="0.2">
      <c r="A48" s="191"/>
      <c r="B48" s="152" t="s">
        <v>35</v>
      </c>
      <c r="C48" s="151"/>
      <c r="D48" s="153"/>
      <c r="E48" s="154"/>
      <c r="F48" s="154"/>
      <c r="G48" s="154"/>
      <c r="H48" s="154"/>
      <c r="I48" s="155">
        <f>SUMIF(C34:C43,"=S",I34:I43)</f>
        <v>4</v>
      </c>
      <c r="K48" s="191"/>
      <c r="L48" s="152" t="s">
        <v>35</v>
      </c>
      <c r="M48" s="151"/>
      <c r="N48" s="153"/>
      <c r="O48" s="154"/>
      <c r="P48" s="154"/>
      <c r="Q48" s="154"/>
      <c r="R48" s="154"/>
      <c r="S48" s="155">
        <f ca="1">SUMIF(M34:M45,"=S",S34:S44)</f>
        <v>4</v>
      </c>
    </row>
    <row r="49" spans="1:19" x14ac:dyDescent="0.2">
      <c r="A49" s="192"/>
      <c r="B49" s="157" t="s">
        <v>38</v>
      </c>
      <c r="C49" s="156"/>
      <c r="D49" s="158"/>
      <c r="E49" s="159"/>
      <c r="F49" s="159"/>
      <c r="G49" s="159"/>
      <c r="H49" s="159"/>
      <c r="I49" s="160">
        <f>SUMIF(C34:C43,"=ÜS",I34:I43)</f>
        <v>0</v>
      </c>
      <c r="K49" s="192"/>
      <c r="L49" s="157" t="s">
        <v>38</v>
      </c>
      <c r="M49" s="156"/>
      <c r="N49" s="158"/>
      <c r="O49" s="159"/>
      <c r="P49" s="159"/>
      <c r="Q49" s="159"/>
      <c r="R49" s="159"/>
      <c r="S49" s="160">
        <f>SUMIF(M34:M44,"=ÜS",S34:S44)</f>
        <v>0</v>
      </c>
    </row>
    <row r="50" spans="1:19" ht="20.100000000000001" customHeight="1" x14ac:dyDescent="0.2">
      <c r="A50" s="332" t="s">
        <v>14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</row>
    <row r="51" spans="1:19" x14ac:dyDescent="0.2">
      <c r="A51" s="333" t="s">
        <v>15</v>
      </c>
      <c r="B51" s="333"/>
      <c r="C51" s="333"/>
      <c r="D51" s="333"/>
      <c r="E51" s="333"/>
      <c r="F51" s="333"/>
      <c r="G51" s="333"/>
      <c r="H51" s="333"/>
      <c r="I51" s="333"/>
      <c r="J51" s="133"/>
      <c r="K51" s="333" t="s">
        <v>16</v>
      </c>
      <c r="L51" s="333"/>
      <c r="M51" s="333"/>
      <c r="N51" s="333"/>
      <c r="O51" s="333"/>
      <c r="P51" s="333"/>
      <c r="Q51" s="333"/>
      <c r="R51" s="333"/>
      <c r="S51" s="333"/>
    </row>
    <row r="52" spans="1:19" ht="24" x14ac:dyDescent="0.2">
      <c r="A52" s="189" t="s">
        <v>31</v>
      </c>
      <c r="B52" s="123" t="s">
        <v>24</v>
      </c>
      <c r="C52" s="122" t="s">
        <v>25</v>
      </c>
      <c r="D52" s="124" t="s">
        <v>21</v>
      </c>
      <c r="E52" s="122" t="s">
        <v>6</v>
      </c>
      <c r="F52" s="122" t="s">
        <v>7</v>
      </c>
      <c r="G52" s="122" t="s">
        <v>8</v>
      </c>
      <c r="H52" s="136" t="s">
        <v>9</v>
      </c>
      <c r="I52" s="122" t="s">
        <v>10</v>
      </c>
      <c r="J52" s="134"/>
      <c r="K52" s="189" t="s">
        <v>31</v>
      </c>
      <c r="L52" s="123" t="s">
        <v>24</v>
      </c>
      <c r="M52" s="122" t="s">
        <v>25</v>
      </c>
      <c r="N52" s="124" t="s">
        <v>21</v>
      </c>
      <c r="O52" s="122" t="s">
        <v>6</v>
      </c>
      <c r="P52" s="122" t="s">
        <v>7</v>
      </c>
      <c r="Q52" s="122" t="s">
        <v>8</v>
      </c>
      <c r="R52" s="136" t="s">
        <v>9</v>
      </c>
      <c r="S52" s="122" t="s">
        <v>10</v>
      </c>
    </row>
    <row r="53" spans="1:19" x14ac:dyDescent="0.2">
      <c r="A53" s="130" t="s">
        <v>176</v>
      </c>
      <c r="B53" s="137" t="s">
        <v>88</v>
      </c>
      <c r="C53" s="128" t="s">
        <v>34</v>
      </c>
      <c r="D53" s="128" t="s">
        <v>22</v>
      </c>
      <c r="E53" s="128">
        <v>4</v>
      </c>
      <c r="F53" s="128">
        <v>0</v>
      </c>
      <c r="G53" s="128">
        <v>0</v>
      </c>
      <c r="H53" s="138">
        <v>4</v>
      </c>
      <c r="I53" s="128">
        <v>4</v>
      </c>
      <c r="K53" s="130" t="s">
        <v>182</v>
      </c>
      <c r="L53" s="137" t="s">
        <v>97</v>
      </c>
      <c r="M53" s="128" t="s">
        <v>34</v>
      </c>
      <c r="N53" s="128" t="s">
        <v>22</v>
      </c>
      <c r="O53" s="128">
        <v>2</v>
      </c>
      <c r="P53" s="128">
        <v>0</v>
      </c>
      <c r="Q53" s="128">
        <v>0</v>
      </c>
      <c r="R53" s="138">
        <f>O53+(P53+Q53)/2</f>
        <v>2</v>
      </c>
      <c r="S53" s="128">
        <v>4</v>
      </c>
    </row>
    <row r="54" spans="1:19" x14ac:dyDescent="0.2">
      <c r="A54" s="130" t="s">
        <v>177</v>
      </c>
      <c r="B54" s="137" t="s">
        <v>89</v>
      </c>
      <c r="C54" s="128" t="s">
        <v>34</v>
      </c>
      <c r="D54" s="128" t="s">
        <v>22</v>
      </c>
      <c r="E54" s="128">
        <v>4</v>
      </c>
      <c r="F54" s="128">
        <v>0</v>
      </c>
      <c r="G54" s="128">
        <v>0</v>
      </c>
      <c r="H54" s="138">
        <v>4</v>
      </c>
      <c r="I54" s="128">
        <v>4</v>
      </c>
      <c r="K54" s="130" t="s">
        <v>183</v>
      </c>
      <c r="L54" s="137" t="s">
        <v>98</v>
      </c>
      <c r="M54" s="128" t="s">
        <v>34</v>
      </c>
      <c r="N54" s="128" t="s">
        <v>22</v>
      </c>
      <c r="O54" s="128">
        <v>2</v>
      </c>
      <c r="P54" s="128">
        <v>0</v>
      </c>
      <c r="Q54" s="128">
        <v>0</v>
      </c>
      <c r="R54" s="138">
        <f t="shared" ref="R54:R61" si="6">O54+(P54+Q54)/2</f>
        <v>2</v>
      </c>
      <c r="S54" s="128">
        <v>4</v>
      </c>
    </row>
    <row r="55" spans="1:19" x14ac:dyDescent="0.2">
      <c r="A55" s="130" t="s">
        <v>178</v>
      </c>
      <c r="B55" s="137" t="s">
        <v>90</v>
      </c>
      <c r="C55" s="128" t="s">
        <v>34</v>
      </c>
      <c r="D55" s="128" t="s">
        <v>22</v>
      </c>
      <c r="E55" s="128">
        <v>2</v>
      </c>
      <c r="F55" s="128">
        <v>0</v>
      </c>
      <c r="G55" s="128">
        <v>0</v>
      </c>
      <c r="H55" s="138">
        <f t="shared" ref="H55:H61" si="7">E55+(F55+G55)/2</f>
        <v>2</v>
      </c>
      <c r="I55" s="128">
        <v>2</v>
      </c>
      <c r="K55" s="130" t="s">
        <v>184</v>
      </c>
      <c r="L55" s="137" t="s">
        <v>99</v>
      </c>
      <c r="M55" s="128" t="s">
        <v>34</v>
      </c>
      <c r="N55" s="128" t="s">
        <v>22</v>
      </c>
      <c r="O55" s="128">
        <v>2</v>
      </c>
      <c r="P55" s="128">
        <v>0</v>
      </c>
      <c r="Q55" s="128">
        <v>0</v>
      </c>
      <c r="R55" s="138">
        <f t="shared" si="6"/>
        <v>2</v>
      </c>
      <c r="S55" s="129">
        <v>2</v>
      </c>
    </row>
    <row r="56" spans="1:19" x14ac:dyDescent="0.2">
      <c r="A56" s="130" t="s">
        <v>179</v>
      </c>
      <c r="B56" s="137" t="s">
        <v>91</v>
      </c>
      <c r="C56" s="128" t="s">
        <v>34</v>
      </c>
      <c r="D56" s="128" t="s">
        <v>22</v>
      </c>
      <c r="E56" s="128">
        <v>2</v>
      </c>
      <c r="F56" s="128">
        <v>0</v>
      </c>
      <c r="G56" s="128">
        <v>0</v>
      </c>
      <c r="H56" s="138">
        <f t="shared" si="7"/>
        <v>2</v>
      </c>
      <c r="I56" s="128">
        <v>2</v>
      </c>
      <c r="K56" s="130" t="s">
        <v>185</v>
      </c>
      <c r="L56" s="177" t="s">
        <v>100</v>
      </c>
      <c r="M56" s="129" t="s">
        <v>34</v>
      </c>
      <c r="N56" s="129" t="s">
        <v>22</v>
      </c>
      <c r="O56" s="129">
        <v>2</v>
      </c>
      <c r="P56" s="129">
        <v>0</v>
      </c>
      <c r="Q56" s="129">
        <v>0</v>
      </c>
      <c r="R56" s="138">
        <f t="shared" si="6"/>
        <v>2</v>
      </c>
      <c r="S56" s="129">
        <v>4</v>
      </c>
    </row>
    <row r="57" spans="1:19" x14ac:dyDescent="0.2">
      <c r="A57" s="130" t="s">
        <v>180</v>
      </c>
      <c r="B57" s="177" t="s">
        <v>92</v>
      </c>
      <c r="C57" s="129" t="s">
        <v>34</v>
      </c>
      <c r="D57" s="129" t="s">
        <v>22</v>
      </c>
      <c r="E57" s="129">
        <v>2</v>
      </c>
      <c r="F57" s="129">
        <v>0</v>
      </c>
      <c r="G57" s="129">
        <v>0</v>
      </c>
      <c r="H57" s="138">
        <f t="shared" si="7"/>
        <v>2</v>
      </c>
      <c r="I57" s="129">
        <v>3</v>
      </c>
      <c r="K57" s="130" t="s">
        <v>186</v>
      </c>
      <c r="L57" s="177" t="s">
        <v>101</v>
      </c>
      <c r="M57" s="129" t="s">
        <v>34</v>
      </c>
      <c r="N57" s="129" t="s">
        <v>22</v>
      </c>
      <c r="O57" s="129">
        <v>2</v>
      </c>
      <c r="P57" s="129">
        <v>0</v>
      </c>
      <c r="Q57" s="129">
        <v>0</v>
      </c>
      <c r="R57" s="138">
        <f t="shared" si="6"/>
        <v>2</v>
      </c>
      <c r="S57" s="129">
        <v>3</v>
      </c>
    </row>
    <row r="58" spans="1:19" x14ac:dyDescent="0.2">
      <c r="A58" s="130" t="s">
        <v>181</v>
      </c>
      <c r="B58" s="177" t="s">
        <v>93</v>
      </c>
      <c r="C58" s="129" t="s">
        <v>34</v>
      </c>
      <c r="D58" s="129" t="s">
        <v>22</v>
      </c>
      <c r="E58" s="129">
        <v>2</v>
      </c>
      <c r="F58" s="129">
        <v>0</v>
      </c>
      <c r="G58" s="129">
        <v>0</v>
      </c>
      <c r="H58" s="138">
        <f t="shared" si="7"/>
        <v>2</v>
      </c>
      <c r="I58" s="129">
        <v>3</v>
      </c>
      <c r="K58" s="130" t="s">
        <v>187</v>
      </c>
      <c r="L58" s="177" t="s">
        <v>102</v>
      </c>
      <c r="M58" s="129" t="s">
        <v>34</v>
      </c>
      <c r="N58" s="129" t="s">
        <v>22</v>
      </c>
      <c r="O58" s="129">
        <v>2</v>
      </c>
      <c r="P58" s="129">
        <v>0</v>
      </c>
      <c r="Q58" s="129">
        <v>0</v>
      </c>
      <c r="R58" s="138">
        <f t="shared" si="6"/>
        <v>2</v>
      </c>
      <c r="S58" s="129">
        <v>4</v>
      </c>
    </row>
    <row r="59" spans="1:19" ht="24" x14ac:dyDescent="0.2">
      <c r="A59" s="196" t="s">
        <v>95</v>
      </c>
      <c r="B59" s="178" t="s">
        <v>128</v>
      </c>
      <c r="C59" s="76" t="s">
        <v>32</v>
      </c>
      <c r="D59" s="76" t="s">
        <v>22</v>
      </c>
      <c r="E59" s="76">
        <v>2</v>
      </c>
      <c r="F59" s="76">
        <v>2</v>
      </c>
      <c r="G59" s="76">
        <v>0</v>
      </c>
      <c r="H59" s="163">
        <v>3</v>
      </c>
      <c r="I59" s="76">
        <v>3</v>
      </c>
      <c r="K59" s="193" t="s">
        <v>104</v>
      </c>
      <c r="L59" s="162" t="s">
        <v>103</v>
      </c>
      <c r="M59" s="76" t="s">
        <v>32</v>
      </c>
      <c r="N59" s="76" t="s">
        <v>22</v>
      </c>
      <c r="O59" s="76">
        <v>2</v>
      </c>
      <c r="P59" s="76">
        <v>0</v>
      </c>
      <c r="Q59" s="76">
        <v>0</v>
      </c>
      <c r="R59" s="163">
        <f t="shared" si="6"/>
        <v>2</v>
      </c>
      <c r="S59" s="76">
        <v>2</v>
      </c>
    </row>
    <row r="60" spans="1:19" x14ac:dyDescent="0.2">
      <c r="A60" s="193" t="s">
        <v>96</v>
      </c>
      <c r="B60" s="162" t="s">
        <v>94</v>
      </c>
      <c r="C60" s="76" t="s">
        <v>32</v>
      </c>
      <c r="D60" s="76" t="s">
        <v>22</v>
      </c>
      <c r="E60" s="76">
        <v>2</v>
      </c>
      <c r="F60" s="76">
        <v>0</v>
      </c>
      <c r="G60" s="76">
        <v>0</v>
      </c>
      <c r="H60" s="163">
        <f t="shared" si="7"/>
        <v>2</v>
      </c>
      <c r="I60" s="76">
        <v>2</v>
      </c>
      <c r="K60" s="191"/>
      <c r="L60" s="153" t="s">
        <v>122</v>
      </c>
      <c r="M60" s="151" t="s">
        <v>32</v>
      </c>
      <c r="N60" s="151" t="s">
        <v>22</v>
      </c>
      <c r="O60" s="151">
        <v>2</v>
      </c>
      <c r="P60" s="151">
        <v>0</v>
      </c>
      <c r="Q60" s="151">
        <v>0</v>
      </c>
      <c r="R60" s="154">
        <f t="shared" si="6"/>
        <v>2</v>
      </c>
      <c r="S60" s="151">
        <v>4</v>
      </c>
    </row>
    <row r="61" spans="1:19" x14ac:dyDescent="0.2">
      <c r="A61" s="191"/>
      <c r="B61" s="153" t="s">
        <v>121</v>
      </c>
      <c r="C61" s="151" t="s">
        <v>32</v>
      </c>
      <c r="D61" s="151" t="s">
        <v>22</v>
      </c>
      <c r="E61" s="151">
        <v>2</v>
      </c>
      <c r="F61" s="151">
        <v>0</v>
      </c>
      <c r="G61" s="151">
        <v>0</v>
      </c>
      <c r="H61" s="154">
        <f t="shared" si="7"/>
        <v>2</v>
      </c>
      <c r="I61" s="151">
        <v>4</v>
      </c>
      <c r="K61" s="192"/>
      <c r="L61" s="158" t="s">
        <v>124</v>
      </c>
      <c r="M61" s="156" t="s">
        <v>37</v>
      </c>
      <c r="N61" s="156" t="s">
        <v>20</v>
      </c>
      <c r="O61" s="156">
        <v>2</v>
      </c>
      <c r="P61" s="156">
        <v>0</v>
      </c>
      <c r="Q61" s="156">
        <v>0</v>
      </c>
      <c r="R61" s="159">
        <f t="shared" si="6"/>
        <v>2</v>
      </c>
      <c r="S61" s="156">
        <v>3</v>
      </c>
    </row>
    <row r="62" spans="1:19" x14ac:dyDescent="0.2">
      <c r="A62" s="192"/>
      <c r="B62" s="158" t="s">
        <v>123</v>
      </c>
      <c r="C62" s="156" t="s">
        <v>37</v>
      </c>
      <c r="D62" s="156" t="s">
        <v>20</v>
      </c>
      <c r="E62" s="156">
        <v>2</v>
      </c>
      <c r="F62" s="156">
        <v>0</v>
      </c>
      <c r="G62" s="156">
        <v>0</v>
      </c>
      <c r="H62" s="159">
        <f t="shared" ref="H62" si="8">E62+(F62+G62)/2</f>
        <v>2</v>
      </c>
      <c r="I62" s="156">
        <v>3</v>
      </c>
      <c r="K62" s="194"/>
      <c r="L62" s="179"/>
      <c r="M62" s="166"/>
      <c r="N62" s="166"/>
      <c r="O62" s="166"/>
      <c r="P62" s="166"/>
      <c r="Q62" s="166"/>
      <c r="R62" s="170"/>
      <c r="S62" s="166"/>
    </row>
    <row r="63" spans="1:19" x14ac:dyDescent="0.2">
      <c r="A63" s="195"/>
      <c r="B63" s="172" t="s">
        <v>23</v>
      </c>
      <c r="C63" s="330"/>
      <c r="D63" s="331"/>
      <c r="E63" s="173">
        <f>SUM(E53:E62)</f>
        <v>24</v>
      </c>
      <c r="F63" s="173">
        <f>SUM(F53:F61)</f>
        <v>2</v>
      </c>
      <c r="G63" s="173">
        <f>SUM(G53:G61)</f>
        <v>0</v>
      </c>
      <c r="H63" s="173">
        <f>E63+(F63+G63)/2</f>
        <v>25</v>
      </c>
      <c r="I63" s="173">
        <f>SUM(I53:I62)</f>
        <v>30</v>
      </c>
      <c r="J63" s="147"/>
      <c r="K63" s="195"/>
      <c r="L63" s="172" t="s">
        <v>23</v>
      </c>
      <c r="M63" s="174"/>
      <c r="N63" s="175"/>
      <c r="O63" s="173">
        <f>SUM(O53:O61)</f>
        <v>18</v>
      </c>
      <c r="P63" s="173">
        <f>SUM(P53:P61)</f>
        <v>0</v>
      </c>
      <c r="Q63" s="173">
        <f>SUM(Q53:Q61)</f>
        <v>0</v>
      </c>
      <c r="R63" s="173">
        <f>O63+(P63+Q63)/2</f>
        <v>18</v>
      </c>
      <c r="S63" s="173">
        <f>SUM(S53:S61)</f>
        <v>30</v>
      </c>
    </row>
    <row r="64" spans="1:19" x14ac:dyDescent="0.2">
      <c r="A64" s="130"/>
      <c r="B64" s="150" t="s">
        <v>36</v>
      </c>
      <c r="C64" s="128"/>
      <c r="D64" s="137"/>
      <c r="E64" s="128"/>
      <c r="F64" s="128"/>
      <c r="G64" s="128"/>
      <c r="H64" s="128"/>
      <c r="I64" s="127">
        <f>SUMIF(D53:D62,"=UE",I53:I62)</f>
        <v>3</v>
      </c>
      <c r="J64" s="176"/>
      <c r="K64" s="130"/>
      <c r="L64" s="150" t="s">
        <v>36</v>
      </c>
      <c r="M64" s="128"/>
      <c r="N64" s="137"/>
      <c r="O64" s="137"/>
      <c r="P64" s="137"/>
      <c r="Q64" s="137"/>
      <c r="R64" s="137"/>
      <c r="S64" s="127">
        <f>SUMIF(N53:N61,"=UE",S53:S61)</f>
        <v>3</v>
      </c>
    </row>
    <row r="65" spans="1:19" x14ac:dyDescent="0.2">
      <c r="A65" s="191"/>
      <c r="B65" s="152" t="s">
        <v>35</v>
      </c>
      <c r="C65" s="151"/>
      <c r="D65" s="153"/>
      <c r="E65" s="154"/>
      <c r="F65" s="154"/>
      <c r="G65" s="154"/>
      <c r="H65" s="154"/>
      <c r="I65" s="155">
        <f>SUMIF(C53:C62,"=S",I53:I62)</f>
        <v>9</v>
      </c>
      <c r="K65" s="191"/>
      <c r="L65" s="152" t="s">
        <v>35</v>
      </c>
      <c r="M65" s="151"/>
      <c r="N65" s="153"/>
      <c r="O65" s="154"/>
      <c r="P65" s="154"/>
      <c r="Q65" s="154"/>
      <c r="R65" s="154"/>
      <c r="S65" s="155">
        <f>SUMIF(M53:M61,"=S",S53:S61)</f>
        <v>6</v>
      </c>
    </row>
    <row r="66" spans="1:19" x14ac:dyDescent="0.2">
      <c r="A66" s="192"/>
      <c r="B66" s="157" t="s">
        <v>38</v>
      </c>
      <c r="C66" s="156"/>
      <c r="D66" s="158"/>
      <c r="E66" s="159"/>
      <c r="F66" s="159"/>
      <c r="G66" s="159"/>
      <c r="H66" s="159"/>
      <c r="I66" s="160">
        <f>SUMIF(C53:C62,"=ÜS",I53:I62)</f>
        <v>3</v>
      </c>
      <c r="K66" s="192"/>
      <c r="L66" s="157" t="s">
        <v>38</v>
      </c>
      <c r="M66" s="156"/>
      <c r="N66" s="158"/>
      <c r="O66" s="159"/>
      <c r="P66" s="159"/>
      <c r="Q66" s="159"/>
      <c r="R66" s="159"/>
      <c r="S66" s="160">
        <f>SUMIF(M53:M61,"=ÜS",S53:S61)</f>
        <v>3</v>
      </c>
    </row>
    <row r="67" spans="1:19" ht="20.100000000000001" customHeight="1" x14ac:dyDescent="0.2">
      <c r="A67" s="332" t="s">
        <v>17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</row>
    <row r="68" spans="1:19" x14ac:dyDescent="0.2">
      <c r="A68" s="333" t="s">
        <v>18</v>
      </c>
      <c r="B68" s="333"/>
      <c r="C68" s="333"/>
      <c r="D68" s="333"/>
      <c r="E68" s="333"/>
      <c r="F68" s="333"/>
      <c r="G68" s="333"/>
      <c r="H68" s="333"/>
      <c r="I68" s="333"/>
      <c r="J68" s="133"/>
      <c r="K68" s="333" t="s">
        <v>19</v>
      </c>
      <c r="L68" s="333"/>
      <c r="M68" s="333"/>
      <c r="N68" s="333"/>
      <c r="O68" s="333"/>
      <c r="P68" s="333"/>
      <c r="Q68" s="333"/>
      <c r="R68" s="333"/>
      <c r="S68" s="333"/>
    </row>
    <row r="69" spans="1:19" ht="24" x14ac:dyDescent="0.2">
      <c r="A69" s="189" t="s">
        <v>31</v>
      </c>
      <c r="B69" s="123" t="s">
        <v>24</v>
      </c>
      <c r="C69" s="122" t="s">
        <v>25</v>
      </c>
      <c r="D69" s="124" t="s">
        <v>21</v>
      </c>
      <c r="E69" s="122" t="s">
        <v>6</v>
      </c>
      <c r="F69" s="122" t="s">
        <v>7</v>
      </c>
      <c r="G69" s="122" t="s">
        <v>8</v>
      </c>
      <c r="H69" s="136" t="s">
        <v>9</v>
      </c>
      <c r="I69" s="122" t="s">
        <v>10</v>
      </c>
      <c r="J69" s="134"/>
      <c r="K69" s="189" t="s">
        <v>31</v>
      </c>
      <c r="L69" s="123" t="s">
        <v>24</v>
      </c>
      <c r="M69" s="122" t="s">
        <v>25</v>
      </c>
      <c r="N69" s="124" t="s">
        <v>21</v>
      </c>
      <c r="O69" s="122" t="s">
        <v>6</v>
      </c>
      <c r="P69" s="122" t="s">
        <v>7</v>
      </c>
      <c r="Q69" s="122" t="s">
        <v>8</v>
      </c>
      <c r="R69" s="136" t="s">
        <v>9</v>
      </c>
      <c r="S69" s="122" t="s">
        <v>10</v>
      </c>
    </row>
    <row r="70" spans="1:19" x14ac:dyDescent="0.2">
      <c r="A70" s="197" t="s">
        <v>188</v>
      </c>
      <c r="B70" s="177" t="s">
        <v>105</v>
      </c>
      <c r="C70" s="129" t="s">
        <v>34</v>
      </c>
      <c r="D70" s="129" t="s">
        <v>22</v>
      </c>
      <c r="E70" s="129">
        <v>2</v>
      </c>
      <c r="F70" s="129">
        <v>0</v>
      </c>
      <c r="G70" s="129">
        <v>0</v>
      </c>
      <c r="H70" s="138">
        <f>E70+(F70+G70)/2</f>
        <v>2</v>
      </c>
      <c r="I70" s="129">
        <v>2</v>
      </c>
      <c r="K70" s="130" t="s">
        <v>192</v>
      </c>
      <c r="L70" s="177" t="s">
        <v>113</v>
      </c>
      <c r="M70" s="129" t="s">
        <v>34</v>
      </c>
      <c r="N70" s="129" t="s">
        <v>22</v>
      </c>
      <c r="O70" s="129">
        <v>3</v>
      </c>
      <c r="P70" s="129">
        <v>0</v>
      </c>
      <c r="Q70" s="129">
        <v>0</v>
      </c>
      <c r="R70" s="138">
        <f>O70+(P70+Q70)/2</f>
        <v>3</v>
      </c>
      <c r="S70" s="129">
        <v>5</v>
      </c>
    </row>
    <row r="71" spans="1:19" x14ac:dyDescent="0.2">
      <c r="A71" s="197" t="s">
        <v>189</v>
      </c>
      <c r="B71" s="177" t="s">
        <v>106</v>
      </c>
      <c r="C71" s="129" t="s">
        <v>34</v>
      </c>
      <c r="D71" s="129" t="s">
        <v>22</v>
      </c>
      <c r="E71" s="129">
        <v>1</v>
      </c>
      <c r="F71" s="129">
        <v>0</v>
      </c>
      <c r="G71" s="129">
        <v>0</v>
      </c>
      <c r="H71" s="138">
        <f t="shared" ref="H71:H75" si="9">E71+(F71+G71)/2</f>
        <v>1</v>
      </c>
      <c r="I71" s="129">
        <v>2</v>
      </c>
      <c r="K71" s="130" t="s">
        <v>193</v>
      </c>
      <c r="L71" s="177" t="s">
        <v>114</v>
      </c>
      <c r="M71" s="129" t="s">
        <v>34</v>
      </c>
      <c r="N71" s="129" t="s">
        <v>22</v>
      </c>
      <c r="O71" s="129">
        <v>2</v>
      </c>
      <c r="P71" s="129">
        <v>0</v>
      </c>
      <c r="Q71" s="129">
        <v>0</v>
      </c>
      <c r="R71" s="138">
        <f t="shared" ref="R71:R76" si="10">O71+(P71+Q71)/2</f>
        <v>2</v>
      </c>
      <c r="S71" s="129">
        <v>3</v>
      </c>
    </row>
    <row r="72" spans="1:19" x14ac:dyDescent="0.2">
      <c r="A72" s="197" t="s">
        <v>190</v>
      </c>
      <c r="B72" s="177" t="s">
        <v>107</v>
      </c>
      <c r="C72" s="129" t="s">
        <v>34</v>
      </c>
      <c r="D72" s="129" t="s">
        <v>22</v>
      </c>
      <c r="E72" s="129">
        <v>3</v>
      </c>
      <c r="F72" s="129">
        <v>0</v>
      </c>
      <c r="G72" s="129">
        <v>0</v>
      </c>
      <c r="H72" s="138">
        <f t="shared" si="9"/>
        <v>3</v>
      </c>
      <c r="I72" s="129">
        <v>3</v>
      </c>
      <c r="K72" s="130" t="s">
        <v>194</v>
      </c>
      <c r="L72" s="177" t="s">
        <v>115</v>
      </c>
      <c r="M72" s="129" t="s">
        <v>34</v>
      </c>
      <c r="N72" s="129" t="s">
        <v>20</v>
      </c>
      <c r="O72" s="129">
        <v>1</v>
      </c>
      <c r="P72" s="129">
        <v>0</v>
      </c>
      <c r="Q72" s="129">
        <v>0</v>
      </c>
      <c r="R72" s="138">
        <f t="shared" si="10"/>
        <v>1</v>
      </c>
      <c r="S72" s="129">
        <v>3</v>
      </c>
    </row>
    <row r="73" spans="1:19" x14ac:dyDescent="0.2">
      <c r="A73" s="197" t="s">
        <v>191</v>
      </c>
      <c r="B73" s="177" t="s">
        <v>108</v>
      </c>
      <c r="C73" s="129" t="s">
        <v>34</v>
      </c>
      <c r="D73" s="129" t="s">
        <v>22</v>
      </c>
      <c r="E73" s="129">
        <v>2</v>
      </c>
      <c r="F73" s="129">
        <v>0</v>
      </c>
      <c r="G73" s="129">
        <v>0</v>
      </c>
      <c r="H73" s="138">
        <f t="shared" si="9"/>
        <v>2</v>
      </c>
      <c r="I73" s="129">
        <v>2</v>
      </c>
      <c r="K73" s="130" t="s">
        <v>195</v>
      </c>
      <c r="L73" s="177" t="s">
        <v>116</v>
      </c>
      <c r="M73" s="129" t="s">
        <v>34</v>
      </c>
      <c r="N73" s="129" t="s">
        <v>22</v>
      </c>
      <c r="O73" s="129">
        <v>2</v>
      </c>
      <c r="P73" s="129">
        <v>0</v>
      </c>
      <c r="Q73" s="129">
        <v>0</v>
      </c>
      <c r="R73" s="138">
        <f>O73+(P73+Q73)/2</f>
        <v>2</v>
      </c>
      <c r="S73" s="129">
        <v>5</v>
      </c>
    </row>
    <row r="74" spans="1:19" x14ac:dyDescent="0.2">
      <c r="A74" s="193" t="s">
        <v>111</v>
      </c>
      <c r="B74" s="162" t="s">
        <v>109</v>
      </c>
      <c r="C74" s="76" t="s">
        <v>32</v>
      </c>
      <c r="D74" s="76" t="s">
        <v>22</v>
      </c>
      <c r="E74" s="76">
        <v>2</v>
      </c>
      <c r="F74" s="76">
        <v>2</v>
      </c>
      <c r="G74" s="76">
        <v>0</v>
      </c>
      <c r="H74" s="163">
        <f t="shared" si="9"/>
        <v>3</v>
      </c>
      <c r="I74" s="76">
        <v>4</v>
      </c>
      <c r="K74" s="193" t="s">
        <v>445</v>
      </c>
      <c r="L74" s="162" t="s">
        <v>447</v>
      </c>
      <c r="M74" s="76" t="s">
        <v>32</v>
      </c>
      <c r="N74" s="76" t="s">
        <v>22</v>
      </c>
      <c r="O74" s="76">
        <v>2</v>
      </c>
      <c r="P74" s="76">
        <v>6</v>
      </c>
      <c r="Q74" s="76">
        <v>0</v>
      </c>
      <c r="R74" s="163">
        <f>O74+(P74+Q74)/2</f>
        <v>5</v>
      </c>
      <c r="S74" s="76">
        <v>7</v>
      </c>
    </row>
    <row r="75" spans="1:19" x14ac:dyDescent="0.2">
      <c r="A75" s="193" t="s">
        <v>112</v>
      </c>
      <c r="B75" s="162" t="s">
        <v>110</v>
      </c>
      <c r="C75" s="76" t="s">
        <v>32</v>
      </c>
      <c r="D75" s="76" t="s">
        <v>22</v>
      </c>
      <c r="E75" s="76">
        <v>2</v>
      </c>
      <c r="F75" s="76">
        <v>0</v>
      </c>
      <c r="G75" s="76">
        <v>0</v>
      </c>
      <c r="H75" s="163">
        <f t="shared" si="9"/>
        <v>2</v>
      </c>
      <c r="I75" s="76">
        <v>3</v>
      </c>
      <c r="K75" s="191"/>
      <c r="L75" s="153" t="s">
        <v>131</v>
      </c>
      <c r="M75" s="151" t="s">
        <v>32</v>
      </c>
      <c r="N75" s="151" t="s">
        <v>22</v>
      </c>
      <c r="O75" s="151">
        <v>2</v>
      </c>
      <c r="P75" s="151">
        <v>0</v>
      </c>
      <c r="Q75" s="151">
        <v>0</v>
      </c>
      <c r="R75" s="154">
        <f t="shared" si="10"/>
        <v>2</v>
      </c>
      <c r="S75" s="151">
        <v>4</v>
      </c>
    </row>
    <row r="76" spans="1:19" x14ac:dyDescent="0.2">
      <c r="A76" s="193" t="s">
        <v>252</v>
      </c>
      <c r="B76" s="162" t="s">
        <v>446</v>
      </c>
      <c r="C76" s="76" t="s">
        <v>32</v>
      </c>
      <c r="D76" s="76" t="s">
        <v>22</v>
      </c>
      <c r="E76" s="76">
        <v>2</v>
      </c>
      <c r="F76" s="76">
        <v>6</v>
      </c>
      <c r="G76" s="76">
        <v>0</v>
      </c>
      <c r="H76" s="163">
        <f>E76+(F76+G76)/2</f>
        <v>5</v>
      </c>
      <c r="I76" s="76">
        <v>7</v>
      </c>
      <c r="K76" s="192"/>
      <c r="L76" s="158" t="s">
        <v>127</v>
      </c>
      <c r="M76" s="156" t="s">
        <v>37</v>
      </c>
      <c r="N76" s="156" t="s">
        <v>20</v>
      </c>
      <c r="O76" s="156">
        <v>2</v>
      </c>
      <c r="P76" s="156">
        <v>0</v>
      </c>
      <c r="Q76" s="156">
        <v>0</v>
      </c>
      <c r="R76" s="159">
        <f t="shared" si="10"/>
        <v>2</v>
      </c>
      <c r="S76" s="156">
        <v>3</v>
      </c>
    </row>
    <row r="77" spans="1:19" x14ac:dyDescent="0.2">
      <c r="A77" s="191"/>
      <c r="B77" s="153" t="s">
        <v>125</v>
      </c>
      <c r="C77" s="151" t="s">
        <v>32</v>
      </c>
      <c r="D77" s="151" t="s">
        <v>22</v>
      </c>
      <c r="E77" s="151">
        <v>2</v>
      </c>
      <c r="F77" s="151">
        <v>0</v>
      </c>
      <c r="G77" s="151">
        <v>0</v>
      </c>
      <c r="H77" s="154">
        <f>E77+(F77+G77)/2</f>
        <v>2</v>
      </c>
      <c r="I77" s="151">
        <v>4</v>
      </c>
      <c r="K77" s="197"/>
      <c r="L77" s="177"/>
      <c r="M77" s="129"/>
      <c r="N77" s="129"/>
      <c r="O77" s="129"/>
      <c r="P77" s="129"/>
      <c r="Q77" s="129"/>
      <c r="R77" s="138"/>
      <c r="S77" s="129"/>
    </row>
    <row r="78" spans="1:19" x14ac:dyDescent="0.2">
      <c r="A78" s="192"/>
      <c r="B78" s="158" t="s">
        <v>126</v>
      </c>
      <c r="C78" s="156" t="s">
        <v>37</v>
      </c>
      <c r="D78" s="156" t="s">
        <v>20</v>
      </c>
      <c r="E78" s="156">
        <v>2</v>
      </c>
      <c r="F78" s="156">
        <v>0</v>
      </c>
      <c r="G78" s="156">
        <v>0</v>
      </c>
      <c r="H78" s="159">
        <f>E78+(F78+G78)/2</f>
        <v>2</v>
      </c>
      <c r="I78" s="156">
        <v>3</v>
      </c>
      <c r="K78" s="130"/>
      <c r="L78" s="137"/>
      <c r="M78" s="137"/>
      <c r="N78" s="137"/>
      <c r="O78" s="137"/>
      <c r="P78" s="137"/>
      <c r="Q78" s="137"/>
      <c r="R78" s="137"/>
      <c r="S78" s="137"/>
    </row>
    <row r="79" spans="1:19" x14ac:dyDescent="0.2">
      <c r="A79" s="195"/>
      <c r="B79" s="172" t="s">
        <v>23</v>
      </c>
      <c r="C79" s="330"/>
      <c r="D79" s="331"/>
      <c r="E79" s="173">
        <f>SUM(E70:E78)</f>
        <v>18</v>
      </c>
      <c r="F79" s="173">
        <f>SUM(F70:F78)</f>
        <v>8</v>
      </c>
      <c r="G79" s="173">
        <f>SUM(G70:G78)</f>
        <v>0</v>
      </c>
      <c r="H79" s="173">
        <f>E79+(F79+G79)/2</f>
        <v>22</v>
      </c>
      <c r="I79" s="173">
        <f>SUM(I70:I78)</f>
        <v>30</v>
      </c>
      <c r="J79" s="147"/>
      <c r="K79" s="195"/>
      <c r="L79" s="172" t="s">
        <v>23</v>
      </c>
      <c r="M79" s="174"/>
      <c r="N79" s="175"/>
      <c r="O79" s="173">
        <f>SUM(O70:O77)</f>
        <v>14</v>
      </c>
      <c r="P79" s="173">
        <f>SUM(P70:P77)</f>
        <v>6</v>
      </c>
      <c r="Q79" s="149">
        <f>SUM(Q70:Q77)</f>
        <v>0</v>
      </c>
      <c r="R79" s="149">
        <f>O79+(P79+Q79)/2</f>
        <v>17</v>
      </c>
      <c r="S79" s="149">
        <f>SUM(S70:S77)</f>
        <v>30</v>
      </c>
    </row>
    <row r="80" spans="1:19" x14ac:dyDescent="0.2">
      <c r="A80" s="130"/>
      <c r="B80" s="150" t="s">
        <v>36</v>
      </c>
      <c r="C80" s="128"/>
      <c r="D80" s="137"/>
      <c r="E80" s="128"/>
      <c r="F80" s="128"/>
      <c r="G80" s="128"/>
      <c r="H80" s="128"/>
      <c r="I80" s="127">
        <f>SUMIF(D70:D78,"=UE",I70:I78)</f>
        <v>3</v>
      </c>
      <c r="J80" s="176"/>
      <c r="K80" s="130"/>
      <c r="L80" s="150" t="s">
        <v>36</v>
      </c>
      <c r="M80" s="128"/>
      <c r="N80" s="137"/>
      <c r="O80" s="137"/>
      <c r="P80" s="137"/>
      <c r="Q80" s="180"/>
      <c r="R80" s="180"/>
      <c r="S80" s="181">
        <f>SUMIF(N70:N77,"=UE",S70:S77)</f>
        <v>6</v>
      </c>
    </row>
    <row r="81" spans="1:30" x14ac:dyDescent="0.2">
      <c r="A81" s="191"/>
      <c r="B81" s="152" t="s">
        <v>35</v>
      </c>
      <c r="C81" s="151"/>
      <c r="D81" s="153"/>
      <c r="E81" s="154"/>
      <c r="F81" s="154"/>
      <c r="G81" s="154"/>
      <c r="H81" s="154"/>
      <c r="I81" s="155">
        <f>SUMIF(C70:C78,"=S",I70:I78)</f>
        <v>18</v>
      </c>
      <c r="K81" s="191"/>
      <c r="L81" s="152" t="s">
        <v>35</v>
      </c>
      <c r="M81" s="151"/>
      <c r="N81" s="153"/>
      <c r="O81" s="154"/>
      <c r="P81" s="154"/>
      <c r="Q81" s="154"/>
      <c r="R81" s="154"/>
      <c r="S81" s="155">
        <f>SUMIF(M70:M77,"=S",S70:S77)</f>
        <v>11</v>
      </c>
    </row>
    <row r="82" spans="1:30" x14ac:dyDescent="0.2">
      <c r="A82" s="192"/>
      <c r="B82" s="157" t="s">
        <v>38</v>
      </c>
      <c r="C82" s="156"/>
      <c r="D82" s="158"/>
      <c r="E82" s="159"/>
      <c r="F82" s="159"/>
      <c r="G82" s="159"/>
      <c r="H82" s="159"/>
      <c r="I82" s="160">
        <f>SUMIF(C70:C78,"=ÜS",I70:I78)</f>
        <v>3</v>
      </c>
      <c r="K82" s="192"/>
      <c r="L82" s="157" t="s">
        <v>38</v>
      </c>
      <c r="M82" s="156"/>
      <c r="N82" s="158"/>
      <c r="O82" s="159"/>
      <c r="P82" s="159"/>
      <c r="Q82" s="159"/>
      <c r="R82" s="159"/>
      <c r="S82" s="160">
        <f>SUMIF(M70:M77,"=ÜS",S70:S77)</f>
        <v>3</v>
      </c>
    </row>
    <row r="86" spans="1:30" x14ac:dyDescent="0.2">
      <c r="A86" s="322" t="s">
        <v>196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110"/>
      <c r="U86" s="324" t="s">
        <v>197</v>
      </c>
      <c r="V86" s="325"/>
      <c r="W86" s="325"/>
      <c r="X86" s="325"/>
      <c r="Y86" s="325"/>
      <c r="Z86" s="325"/>
      <c r="AA86" s="325"/>
      <c r="AB86" s="325"/>
      <c r="AC86" s="325"/>
      <c r="AD86" s="326"/>
    </row>
    <row r="87" spans="1:30" x14ac:dyDescent="0.2">
      <c r="A87" s="327" t="s">
        <v>15</v>
      </c>
      <c r="B87" s="328"/>
      <c r="C87" s="328"/>
      <c r="D87" s="328"/>
      <c r="E87" s="328"/>
      <c r="F87" s="328"/>
      <c r="G87" s="328"/>
      <c r="H87" s="328"/>
      <c r="I87" s="329"/>
      <c r="J87" s="97"/>
      <c r="K87" s="327" t="s">
        <v>16</v>
      </c>
      <c r="L87" s="328"/>
      <c r="M87" s="328"/>
      <c r="N87" s="328"/>
      <c r="O87" s="328"/>
      <c r="P87" s="328"/>
      <c r="Q87" s="328"/>
      <c r="R87" s="328"/>
      <c r="S87" s="329"/>
      <c r="T87" s="110"/>
      <c r="U87" s="327"/>
      <c r="V87" s="328"/>
      <c r="W87" s="328"/>
      <c r="X87" s="328"/>
      <c r="Y87" s="328"/>
      <c r="Z87" s="328"/>
      <c r="AA87" s="328"/>
      <c r="AB87" s="328"/>
      <c r="AC87" s="329"/>
      <c r="AD87" s="22"/>
    </row>
    <row r="88" spans="1:30" ht="27" customHeight="1" x14ac:dyDescent="0.2">
      <c r="A88" s="198" t="s">
        <v>31</v>
      </c>
      <c r="B88" s="99" t="s">
        <v>24</v>
      </c>
      <c r="C88" s="98" t="s">
        <v>25</v>
      </c>
      <c r="D88" s="100" t="s">
        <v>21</v>
      </c>
      <c r="E88" s="98" t="s">
        <v>6</v>
      </c>
      <c r="F88" s="98" t="s">
        <v>7</v>
      </c>
      <c r="G88" s="98" t="s">
        <v>8</v>
      </c>
      <c r="H88" s="98" t="s">
        <v>9</v>
      </c>
      <c r="I88" s="98" t="s">
        <v>10</v>
      </c>
      <c r="J88" s="101"/>
      <c r="K88" s="198" t="s">
        <v>31</v>
      </c>
      <c r="L88" s="99" t="s">
        <v>24</v>
      </c>
      <c r="M88" s="98" t="s">
        <v>25</v>
      </c>
      <c r="N88" s="100" t="s">
        <v>21</v>
      </c>
      <c r="O88" s="98" t="s">
        <v>6</v>
      </c>
      <c r="P88" s="98" t="s">
        <v>7</v>
      </c>
      <c r="Q88" s="98" t="s">
        <v>8</v>
      </c>
      <c r="R88" s="98" t="s">
        <v>9</v>
      </c>
      <c r="S88" s="98" t="s">
        <v>10</v>
      </c>
      <c r="T88" s="110"/>
      <c r="U88" s="98" t="s">
        <v>31</v>
      </c>
      <c r="V88" s="99" t="s">
        <v>24</v>
      </c>
      <c r="W88" s="98" t="s">
        <v>25</v>
      </c>
      <c r="X88" s="100" t="s">
        <v>21</v>
      </c>
      <c r="Y88" s="98" t="s">
        <v>6</v>
      </c>
      <c r="Z88" s="98" t="s">
        <v>7</v>
      </c>
      <c r="AA88" s="98" t="s">
        <v>8</v>
      </c>
      <c r="AB88" s="98" t="s">
        <v>9</v>
      </c>
      <c r="AC88" s="111" t="s">
        <v>10</v>
      </c>
      <c r="AD88" s="112" t="s">
        <v>198</v>
      </c>
    </row>
    <row r="89" spans="1:30" x14ac:dyDescent="0.2">
      <c r="A89" s="199" t="s">
        <v>253</v>
      </c>
      <c r="B89" s="182" t="s">
        <v>209</v>
      </c>
      <c r="C89" s="104" t="s">
        <v>32</v>
      </c>
      <c r="D89" s="104" t="s">
        <v>22</v>
      </c>
      <c r="E89" s="104">
        <v>2</v>
      </c>
      <c r="F89" s="104">
        <v>0</v>
      </c>
      <c r="G89" s="104">
        <v>0</v>
      </c>
      <c r="H89" s="104">
        <f t="shared" ref="H89:H96" si="11">E89+(F89+G89)/2</f>
        <v>2</v>
      </c>
      <c r="I89" s="104">
        <v>4</v>
      </c>
      <c r="J89" s="183"/>
      <c r="K89" s="199" t="s">
        <v>261</v>
      </c>
      <c r="L89" s="182" t="s">
        <v>217</v>
      </c>
      <c r="M89" s="104" t="s">
        <v>32</v>
      </c>
      <c r="N89" s="104" t="s">
        <v>22</v>
      </c>
      <c r="O89" s="104">
        <v>2</v>
      </c>
      <c r="P89" s="104">
        <v>0</v>
      </c>
      <c r="Q89" s="104">
        <v>0</v>
      </c>
      <c r="R89" s="104">
        <f t="shared" ref="R89:R96" si="12">O89+(P89+Q89)/2</f>
        <v>2</v>
      </c>
      <c r="S89" s="104">
        <v>4</v>
      </c>
      <c r="T89" s="110"/>
      <c r="U89" s="182" t="s">
        <v>201</v>
      </c>
      <c r="V89" s="182" t="s">
        <v>241</v>
      </c>
      <c r="W89" s="104" t="s">
        <v>37</v>
      </c>
      <c r="X89" s="104" t="s">
        <v>20</v>
      </c>
      <c r="Y89" s="104">
        <v>2</v>
      </c>
      <c r="Z89" s="104">
        <v>0</v>
      </c>
      <c r="AA89" s="104">
        <v>0</v>
      </c>
      <c r="AB89" s="104">
        <f t="shared" ref="AB89:AB96" si="13">Y89+(Z89+AA89)/2</f>
        <v>2</v>
      </c>
      <c r="AC89" s="113">
        <v>3</v>
      </c>
      <c r="AD89" s="114" t="s">
        <v>199</v>
      </c>
    </row>
    <row r="90" spans="1:30" x14ac:dyDescent="0.2">
      <c r="A90" s="199" t="s">
        <v>254</v>
      </c>
      <c r="B90" s="182" t="s">
        <v>210</v>
      </c>
      <c r="C90" s="104" t="s">
        <v>32</v>
      </c>
      <c r="D90" s="104" t="s">
        <v>22</v>
      </c>
      <c r="E90" s="104">
        <v>2</v>
      </c>
      <c r="F90" s="104">
        <v>0</v>
      </c>
      <c r="G90" s="104">
        <v>0</v>
      </c>
      <c r="H90" s="104">
        <f t="shared" si="11"/>
        <v>2</v>
      </c>
      <c r="I90" s="104">
        <v>4</v>
      </c>
      <c r="J90" s="183"/>
      <c r="K90" s="199" t="s">
        <v>262</v>
      </c>
      <c r="L90" s="182" t="s">
        <v>218</v>
      </c>
      <c r="M90" s="104" t="s">
        <v>32</v>
      </c>
      <c r="N90" s="104" t="s">
        <v>22</v>
      </c>
      <c r="O90" s="104">
        <v>2</v>
      </c>
      <c r="P90" s="104">
        <v>0</v>
      </c>
      <c r="Q90" s="104">
        <v>0</v>
      </c>
      <c r="R90" s="104">
        <f t="shared" si="12"/>
        <v>2</v>
      </c>
      <c r="S90" s="104">
        <v>4</v>
      </c>
      <c r="T90" s="110"/>
      <c r="U90" s="182" t="s">
        <v>202</v>
      </c>
      <c r="V90" s="182" t="s">
        <v>243</v>
      </c>
      <c r="W90" s="104" t="s">
        <v>37</v>
      </c>
      <c r="X90" s="104" t="s">
        <v>20</v>
      </c>
      <c r="Y90" s="104">
        <v>2</v>
      </c>
      <c r="Z90" s="104">
        <v>0</v>
      </c>
      <c r="AA90" s="104">
        <v>0</v>
      </c>
      <c r="AB90" s="104">
        <f t="shared" si="13"/>
        <v>2</v>
      </c>
      <c r="AC90" s="113">
        <v>3</v>
      </c>
      <c r="AD90" s="114" t="s">
        <v>200</v>
      </c>
    </row>
    <row r="91" spans="1:30" x14ac:dyDescent="0.2">
      <c r="A91" s="199" t="s">
        <v>255</v>
      </c>
      <c r="B91" s="182" t="s">
        <v>211</v>
      </c>
      <c r="C91" s="104" t="s">
        <v>32</v>
      </c>
      <c r="D91" s="104" t="s">
        <v>22</v>
      </c>
      <c r="E91" s="104">
        <v>2</v>
      </c>
      <c r="F91" s="104">
        <v>0</v>
      </c>
      <c r="G91" s="104">
        <v>0</v>
      </c>
      <c r="H91" s="104">
        <f t="shared" si="11"/>
        <v>2</v>
      </c>
      <c r="I91" s="104">
        <v>4</v>
      </c>
      <c r="J91" s="183"/>
      <c r="K91" s="199" t="s">
        <v>263</v>
      </c>
      <c r="L91" s="182" t="s">
        <v>219</v>
      </c>
      <c r="M91" s="104" t="s">
        <v>32</v>
      </c>
      <c r="N91" s="104" t="s">
        <v>22</v>
      </c>
      <c r="O91" s="104">
        <v>2</v>
      </c>
      <c r="P91" s="104">
        <v>0</v>
      </c>
      <c r="Q91" s="104">
        <v>0</v>
      </c>
      <c r="R91" s="104">
        <f t="shared" si="12"/>
        <v>2</v>
      </c>
      <c r="S91" s="104">
        <v>4</v>
      </c>
      <c r="T91" s="110"/>
      <c r="U91" s="182" t="s">
        <v>203</v>
      </c>
      <c r="V91" s="182" t="s">
        <v>244</v>
      </c>
      <c r="W91" s="104" t="s">
        <v>37</v>
      </c>
      <c r="X91" s="104" t="s">
        <v>20</v>
      </c>
      <c r="Y91" s="104">
        <v>2</v>
      </c>
      <c r="Z91" s="104">
        <v>0</v>
      </c>
      <c r="AA91" s="104">
        <v>0</v>
      </c>
      <c r="AB91" s="104">
        <f t="shared" si="13"/>
        <v>2</v>
      </c>
      <c r="AC91" s="113">
        <v>3</v>
      </c>
      <c r="AD91" s="114" t="s">
        <v>242</v>
      </c>
    </row>
    <row r="92" spans="1:30" x14ac:dyDescent="0.2">
      <c r="A92" s="199" t="s">
        <v>256</v>
      </c>
      <c r="B92" s="182" t="s">
        <v>212</v>
      </c>
      <c r="C92" s="104" t="s">
        <v>32</v>
      </c>
      <c r="D92" s="104" t="s">
        <v>22</v>
      </c>
      <c r="E92" s="104">
        <v>2</v>
      </c>
      <c r="F92" s="104">
        <v>0</v>
      </c>
      <c r="G92" s="104">
        <v>0</v>
      </c>
      <c r="H92" s="104">
        <f t="shared" si="11"/>
        <v>2</v>
      </c>
      <c r="I92" s="104">
        <v>4</v>
      </c>
      <c r="J92" s="183"/>
      <c r="K92" s="199" t="s">
        <v>264</v>
      </c>
      <c r="L92" s="182" t="s">
        <v>220</v>
      </c>
      <c r="M92" s="104" t="s">
        <v>32</v>
      </c>
      <c r="N92" s="104" t="s">
        <v>22</v>
      </c>
      <c r="O92" s="104">
        <v>2</v>
      </c>
      <c r="P92" s="104">
        <v>0</v>
      </c>
      <c r="Q92" s="104">
        <v>0</v>
      </c>
      <c r="R92" s="104">
        <f t="shared" si="12"/>
        <v>2</v>
      </c>
      <c r="S92" s="104">
        <v>4</v>
      </c>
      <c r="T92" s="110"/>
      <c r="U92" s="182" t="s">
        <v>204</v>
      </c>
      <c r="V92" s="182" t="s">
        <v>245</v>
      </c>
      <c r="W92" s="104" t="s">
        <v>37</v>
      </c>
      <c r="X92" s="104" t="s">
        <v>20</v>
      </c>
      <c r="Y92" s="104">
        <v>2</v>
      </c>
      <c r="Z92" s="104">
        <v>0</v>
      </c>
      <c r="AA92" s="104">
        <v>0</v>
      </c>
      <c r="AB92" s="104">
        <f t="shared" si="13"/>
        <v>2</v>
      </c>
      <c r="AC92" s="113">
        <v>3</v>
      </c>
      <c r="AD92" s="114" t="s">
        <v>200</v>
      </c>
    </row>
    <row r="93" spans="1:30" x14ac:dyDescent="0.2">
      <c r="A93" s="199" t="s">
        <v>257</v>
      </c>
      <c r="B93" s="182" t="s">
        <v>213</v>
      </c>
      <c r="C93" s="104" t="s">
        <v>32</v>
      </c>
      <c r="D93" s="104" t="s">
        <v>22</v>
      </c>
      <c r="E93" s="104">
        <v>2</v>
      </c>
      <c r="F93" s="104">
        <v>0</v>
      </c>
      <c r="G93" s="104">
        <v>0</v>
      </c>
      <c r="H93" s="104">
        <f t="shared" si="11"/>
        <v>2</v>
      </c>
      <c r="I93" s="104">
        <v>4</v>
      </c>
      <c r="J93" s="183"/>
      <c r="K93" s="199" t="s">
        <v>265</v>
      </c>
      <c r="L93" s="182" t="s">
        <v>221</v>
      </c>
      <c r="M93" s="104" t="s">
        <v>32</v>
      </c>
      <c r="N93" s="104" t="s">
        <v>22</v>
      </c>
      <c r="O93" s="104">
        <v>2</v>
      </c>
      <c r="P93" s="104">
        <v>0</v>
      </c>
      <c r="Q93" s="104">
        <v>0</v>
      </c>
      <c r="R93" s="104">
        <f t="shared" si="12"/>
        <v>2</v>
      </c>
      <c r="S93" s="104">
        <v>4</v>
      </c>
      <c r="T93" s="110"/>
      <c r="U93" s="182" t="s">
        <v>205</v>
      </c>
      <c r="V93" s="182" t="s">
        <v>246</v>
      </c>
      <c r="W93" s="104" t="s">
        <v>37</v>
      </c>
      <c r="X93" s="104" t="s">
        <v>20</v>
      </c>
      <c r="Y93" s="104">
        <v>2</v>
      </c>
      <c r="Z93" s="104">
        <v>0</v>
      </c>
      <c r="AA93" s="104">
        <v>0</v>
      </c>
      <c r="AB93" s="104">
        <f t="shared" si="13"/>
        <v>2</v>
      </c>
      <c r="AC93" s="113">
        <v>3</v>
      </c>
      <c r="AD93" s="114" t="s">
        <v>242</v>
      </c>
    </row>
    <row r="94" spans="1:30" x14ac:dyDescent="0.2">
      <c r="A94" s="199" t="s">
        <v>258</v>
      </c>
      <c r="B94" s="182" t="s">
        <v>214</v>
      </c>
      <c r="C94" s="104" t="s">
        <v>32</v>
      </c>
      <c r="D94" s="104" t="s">
        <v>22</v>
      </c>
      <c r="E94" s="104">
        <v>2</v>
      </c>
      <c r="F94" s="104">
        <v>0</v>
      </c>
      <c r="G94" s="104">
        <v>0</v>
      </c>
      <c r="H94" s="104">
        <f t="shared" si="11"/>
        <v>2</v>
      </c>
      <c r="I94" s="104">
        <v>4</v>
      </c>
      <c r="J94" s="183"/>
      <c r="K94" s="199" t="s">
        <v>266</v>
      </c>
      <c r="L94" s="182" t="s">
        <v>222</v>
      </c>
      <c r="M94" s="104" t="s">
        <v>32</v>
      </c>
      <c r="N94" s="104" t="s">
        <v>22</v>
      </c>
      <c r="O94" s="104">
        <v>2</v>
      </c>
      <c r="P94" s="104">
        <v>0</v>
      </c>
      <c r="Q94" s="104">
        <v>0</v>
      </c>
      <c r="R94" s="104">
        <f t="shared" si="12"/>
        <v>2</v>
      </c>
      <c r="S94" s="104">
        <v>4</v>
      </c>
      <c r="T94" s="110"/>
      <c r="U94" s="182" t="s">
        <v>206</v>
      </c>
      <c r="V94" s="182" t="s">
        <v>247</v>
      </c>
      <c r="W94" s="104" t="s">
        <v>37</v>
      </c>
      <c r="X94" s="104" t="s">
        <v>20</v>
      </c>
      <c r="Y94" s="104">
        <v>2</v>
      </c>
      <c r="Z94" s="104">
        <v>0</v>
      </c>
      <c r="AA94" s="104">
        <v>0</v>
      </c>
      <c r="AB94" s="104">
        <f t="shared" si="13"/>
        <v>2</v>
      </c>
      <c r="AC94" s="113">
        <v>3</v>
      </c>
      <c r="AD94" s="114" t="s">
        <v>200</v>
      </c>
    </row>
    <row r="95" spans="1:30" x14ac:dyDescent="0.2">
      <c r="A95" s="199" t="s">
        <v>259</v>
      </c>
      <c r="B95" s="182" t="s">
        <v>215</v>
      </c>
      <c r="C95" s="104" t="s">
        <v>32</v>
      </c>
      <c r="D95" s="104" t="s">
        <v>22</v>
      </c>
      <c r="E95" s="104">
        <v>2</v>
      </c>
      <c r="F95" s="104">
        <v>0</v>
      </c>
      <c r="G95" s="104">
        <v>0</v>
      </c>
      <c r="H95" s="104">
        <f t="shared" si="11"/>
        <v>2</v>
      </c>
      <c r="I95" s="104">
        <v>4</v>
      </c>
      <c r="J95" s="183"/>
      <c r="K95" s="199" t="s">
        <v>267</v>
      </c>
      <c r="L95" s="182" t="s">
        <v>223</v>
      </c>
      <c r="M95" s="104" t="s">
        <v>32</v>
      </c>
      <c r="N95" s="104" t="s">
        <v>22</v>
      </c>
      <c r="O95" s="104">
        <v>2</v>
      </c>
      <c r="P95" s="104">
        <v>0</v>
      </c>
      <c r="Q95" s="104">
        <v>0</v>
      </c>
      <c r="R95" s="104">
        <f t="shared" si="12"/>
        <v>2</v>
      </c>
      <c r="S95" s="104">
        <v>4</v>
      </c>
      <c r="T95" s="110"/>
      <c r="U95" s="182" t="s">
        <v>207</v>
      </c>
      <c r="V95" s="182" t="s">
        <v>248</v>
      </c>
      <c r="W95" s="104" t="s">
        <v>37</v>
      </c>
      <c r="X95" s="104" t="s">
        <v>20</v>
      </c>
      <c r="Y95" s="104">
        <v>2</v>
      </c>
      <c r="Z95" s="104">
        <v>0</v>
      </c>
      <c r="AA95" s="104">
        <v>0</v>
      </c>
      <c r="AB95" s="104">
        <f t="shared" si="13"/>
        <v>2</v>
      </c>
      <c r="AC95" s="113">
        <v>3</v>
      </c>
      <c r="AD95" s="114" t="s">
        <v>242</v>
      </c>
    </row>
    <row r="96" spans="1:30" x14ac:dyDescent="0.2">
      <c r="A96" s="199" t="s">
        <v>260</v>
      </c>
      <c r="B96" s="182" t="s">
        <v>238</v>
      </c>
      <c r="C96" s="104" t="s">
        <v>32</v>
      </c>
      <c r="D96" s="104" t="s">
        <v>22</v>
      </c>
      <c r="E96" s="104">
        <v>2</v>
      </c>
      <c r="F96" s="104">
        <v>0</v>
      </c>
      <c r="G96" s="104">
        <v>0</v>
      </c>
      <c r="H96" s="104">
        <f t="shared" si="11"/>
        <v>2</v>
      </c>
      <c r="I96" s="104">
        <v>4</v>
      </c>
      <c r="J96" s="183"/>
      <c r="K96" s="199" t="s">
        <v>268</v>
      </c>
      <c r="L96" s="182" t="s">
        <v>224</v>
      </c>
      <c r="M96" s="104" t="s">
        <v>32</v>
      </c>
      <c r="N96" s="104" t="s">
        <v>22</v>
      </c>
      <c r="O96" s="104">
        <v>2</v>
      </c>
      <c r="P96" s="104">
        <v>0</v>
      </c>
      <c r="Q96" s="104">
        <v>0</v>
      </c>
      <c r="R96" s="104">
        <f t="shared" si="12"/>
        <v>2</v>
      </c>
      <c r="S96" s="104">
        <v>4</v>
      </c>
      <c r="T96" s="110"/>
      <c r="U96" s="182" t="s">
        <v>208</v>
      </c>
      <c r="V96" s="182" t="s">
        <v>249</v>
      </c>
      <c r="W96" s="104" t="s">
        <v>37</v>
      </c>
      <c r="X96" s="104" t="s">
        <v>20</v>
      </c>
      <c r="Y96" s="104">
        <v>2</v>
      </c>
      <c r="Z96" s="104">
        <v>0</v>
      </c>
      <c r="AA96" s="104">
        <v>0</v>
      </c>
      <c r="AB96" s="104">
        <f t="shared" si="13"/>
        <v>2</v>
      </c>
      <c r="AC96" s="113">
        <v>3</v>
      </c>
      <c r="AD96" s="114" t="s">
        <v>200</v>
      </c>
    </row>
    <row r="97" spans="1:30" x14ac:dyDescent="0.2">
      <c r="A97" s="319" t="s">
        <v>18</v>
      </c>
      <c r="B97" s="320"/>
      <c r="C97" s="320"/>
      <c r="D97" s="320"/>
      <c r="E97" s="320"/>
      <c r="F97" s="320"/>
      <c r="G97" s="320"/>
      <c r="H97" s="320"/>
      <c r="I97" s="321"/>
      <c r="J97" s="183"/>
      <c r="K97" s="319" t="s">
        <v>19</v>
      </c>
      <c r="L97" s="320"/>
      <c r="M97" s="320"/>
      <c r="N97" s="320"/>
      <c r="O97" s="320"/>
      <c r="P97" s="320"/>
      <c r="Q97" s="320"/>
      <c r="R97" s="320"/>
      <c r="S97" s="321"/>
      <c r="T97" s="110"/>
      <c r="U97" s="110"/>
      <c r="V97" s="110"/>
      <c r="W97" s="110"/>
      <c r="X97" s="110"/>
      <c r="Y97" s="110"/>
      <c r="Z97" s="110"/>
      <c r="AA97" s="115"/>
      <c r="AB97" s="115"/>
      <c r="AC97" s="115"/>
      <c r="AD97" s="115"/>
    </row>
    <row r="98" spans="1:30" x14ac:dyDescent="0.2">
      <c r="A98" s="199" t="s">
        <v>269</v>
      </c>
      <c r="B98" s="182" t="s">
        <v>225</v>
      </c>
      <c r="C98" s="104" t="s">
        <v>32</v>
      </c>
      <c r="D98" s="104" t="s">
        <v>22</v>
      </c>
      <c r="E98" s="104">
        <v>2</v>
      </c>
      <c r="F98" s="104">
        <v>0</v>
      </c>
      <c r="G98" s="104">
        <v>0</v>
      </c>
      <c r="H98" s="104">
        <f t="shared" ref="H98:H105" si="14">E98+(F98+G98)/2</f>
        <v>2</v>
      </c>
      <c r="I98" s="104">
        <v>4</v>
      </c>
      <c r="J98" s="183"/>
      <c r="K98" s="199" t="s">
        <v>277</v>
      </c>
      <c r="L98" s="182" t="s">
        <v>233</v>
      </c>
      <c r="M98" s="104" t="s">
        <v>32</v>
      </c>
      <c r="N98" s="104" t="s">
        <v>22</v>
      </c>
      <c r="O98" s="104">
        <v>2</v>
      </c>
      <c r="P98" s="104">
        <v>0</v>
      </c>
      <c r="Q98" s="104">
        <v>0</v>
      </c>
      <c r="R98" s="104">
        <f t="shared" ref="R98:R105" si="15">O98+(P98+Q98)/2</f>
        <v>2</v>
      </c>
      <c r="S98" s="104">
        <v>4</v>
      </c>
      <c r="T98" s="110"/>
      <c r="U98" s="110"/>
      <c r="V98" s="110"/>
      <c r="W98" s="110"/>
      <c r="X98" s="110"/>
      <c r="Y98" s="110"/>
      <c r="Z98" s="110"/>
      <c r="AA98" s="115"/>
      <c r="AB98" s="115"/>
      <c r="AC98" s="115"/>
      <c r="AD98" s="115"/>
    </row>
    <row r="99" spans="1:30" x14ac:dyDescent="0.2">
      <c r="A99" s="199" t="s">
        <v>270</v>
      </c>
      <c r="B99" s="182" t="s">
        <v>226</v>
      </c>
      <c r="C99" s="104" t="s">
        <v>32</v>
      </c>
      <c r="D99" s="104" t="s">
        <v>22</v>
      </c>
      <c r="E99" s="104">
        <v>2</v>
      </c>
      <c r="F99" s="104">
        <v>0</v>
      </c>
      <c r="G99" s="104">
        <v>0</v>
      </c>
      <c r="H99" s="104">
        <f t="shared" si="14"/>
        <v>2</v>
      </c>
      <c r="I99" s="104">
        <v>4</v>
      </c>
      <c r="J99" s="183"/>
      <c r="K99" s="199" t="s">
        <v>278</v>
      </c>
      <c r="L99" s="182" t="s">
        <v>234</v>
      </c>
      <c r="M99" s="104" t="s">
        <v>32</v>
      </c>
      <c r="N99" s="104" t="s">
        <v>22</v>
      </c>
      <c r="O99" s="104">
        <v>2</v>
      </c>
      <c r="P99" s="104">
        <v>0</v>
      </c>
      <c r="Q99" s="104">
        <v>0</v>
      </c>
      <c r="R99" s="104">
        <f t="shared" si="15"/>
        <v>2</v>
      </c>
      <c r="S99" s="104">
        <v>4</v>
      </c>
      <c r="T99" s="110"/>
      <c r="U99" s="110"/>
      <c r="V99" s="110"/>
      <c r="W99" s="110"/>
      <c r="X99" s="110"/>
      <c r="Y99" s="110"/>
      <c r="Z99" s="110"/>
      <c r="AA99" s="115"/>
      <c r="AB99" s="115"/>
      <c r="AC99" s="115"/>
      <c r="AD99" s="115"/>
    </row>
    <row r="100" spans="1:30" x14ac:dyDescent="0.2">
      <c r="A100" s="199" t="s">
        <v>271</v>
      </c>
      <c r="B100" s="182" t="s">
        <v>227</v>
      </c>
      <c r="C100" s="104" t="s">
        <v>32</v>
      </c>
      <c r="D100" s="104" t="s">
        <v>22</v>
      </c>
      <c r="E100" s="104">
        <v>2</v>
      </c>
      <c r="F100" s="104">
        <v>0</v>
      </c>
      <c r="G100" s="104">
        <v>0</v>
      </c>
      <c r="H100" s="104">
        <f t="shared" si="14"/>
        <v>2</v>
      </c>
      <c r="I100" s="104">
        <v>4</v>
      </c>
      <c r="J100" s="183"/>
      <c r="K100" s="199" t="s">
        <v>279</v>
      </c>
      <c r="L100" s="182" t="s">
        <v>235</v>
      </c>
      <c r="M100" s="104" t="s">
        <v>32</v>
      </c>
      <c r="N100" s="104" t="s">
        <v>22</v>
      </c>
      <c r="O100" s="104">
        <v>2</v>
      </c>
      <c r="P100" s="104">
        <v>0</v>
      </c>
      <c r="Q100" s="104">
        <v>0</v>
      </c>
      <c r="R100" s="104">
        <f t="shared" si="15"/>
        <v>2</v>
      </c>
      <c r="S100" s="104">
        <v>4</v>
      </c>
      <c r="T100" s="110"/>
      <c r="U100" s="110"/>
      <c r="V100" s="110"/>
      <c r="W100" s="110"/>
      <c r="X100" s="110"/>
      <c r="Y100" s="110"/>
      <c r="Z100" s="110"/>
      <c r="AA100" s="115"/>
      <c r="AB100" s="115"/>
      <c r="AC100" s="115"/>
      <c r="AD100" s="115"/>
    </row>
    <row r="101" spans="1:30" x14ac:dyDescent="0.2">
      <c r="A101" s="199" t="s">
        <v>272</v>
      </c>
      <c r="B101" s="182" t="s">
        <v>228</v>
      </c>
      <c r="C101" s="104" t="s">
        <v>32</v>
      </c>
      <c r="D101" s="104" t="s">
        <v>22</v>
      </c>
      <c r="E101" s="104">
        <v>2</v>
      </c>
      <c r="F101" s="104">
        <v>0</v>
      </c>
      <c r="G101" s="104">
        <v>0</v>
      </c>
      <c r="H101" s="104">
        <f t="shared" si="14"/>
        <v>2</v>
      </c>
      <c r="I101" s="104">
        <v>4</v>
      </c>
      <c r="J101" s="183"/>
      <c r="K101" s="199" t="s">
        <v>280</v>
      </c>
      <c r="L101" s="182" t="s">
        <v>236</v>
      </c>
      <c r="M101" s="104" t="s">
        <v>32</v>
      </c>
      <c r="N101" s="104" t="s">
        <v>22</v>
      </c>
      <c r="O101" s="104">
        <v>2</v>
      </c>
      <c r="P101" s="104">
        <v>0</v>
      </c>
      <c r="Q101" s="104">
        <v>0</v>
      </c>
      <c r="R101" s="104">
        <f t="shared" si="15"/>
        <v>2</v>
      </c>
      <c r="S101" s="104">
        <v>4</v>
      </c>
      <c r="T101" s="110"/>
      <c r="U101" s="110"/>
      <c r="V101" s="110"/>
      <c r="W101" s="110"/>
      <c r="X101" s="110"/>
      <c r="Y101" s="110"/>
      <c r="Z101" s="110"/>
      <c r="AA101" s="115"/>
      <c r="AB101" s="115"/>
      <c r="AC101" s="115"/>
      <c r="AD101" s="115"/>
    </row>
    <row r="102" spans="1:30" x14ac:dyDescent="0.2">
      <c r="A102" s="199" t="s">
        <v>273</v>
      </c>
      <c r="B102" s="182" t="s">
        <v>229</v>
      </c>
      <c r="C102" s="104" t="s">
        <v>32</v>
      </c>
      <c r="D102" s="104" t="s">
        <v>22</v>
      </c>
      <c r="E102" s="104">
        <v>2</v>
      </c>
      <c r="F102" s="104">
        <v>0</v>
      </c>
      <c r="G102" s="104">
        <v>0</v>
      </c>
      <c r="H102" s="104">
        <f t="shared" si="14"/>
        <v>2</v>
      </c>
      <c r="I102" s="104">
        <v>4</v>
      </c>
      <c r="J102" s="183"/>
      <c r="K102" s="199" t="s">
        <v>281</v>
      </c>
      <c r="L102" s="182" t="s">
        <v>237</v>
      </c>
      <c r="M102" s="104" t="s">
        <v>32</v>
      </c>
      <c r="N102" s="104" t="s">
        <v>22</v>
      </c>
      <c r="O102" s="104">
        <v>2</v>
      </c>
      <c r="P102" s="104">
        <v>0</v>
      </c>
      <c r="Q102" s="104">
        <v>0</v>
      </c>
      <c r="R102" s="104">
        <f t="shared" si="15"/>
        <v>2</v>
      </c>
      <c r="S102" s="104">
        <v>4</v>
      </c>
      <c r="T102" s="110"/>
      <c r="U102" s="110"/>
      <c r="V102" s="110"/>
      <c r="W102" s="110"/>
      <c r="X102" s="110"/>
      <c r="Y102" s="110"/>
      <c r="Z102" s="110"/>
      <c r="AA102" s="115"/>
      <c r="AB102" s="115"/>
      <c r="AC102" s="115"/>
      <c r="AD102" s="115"/>
    </row>
    <row r="103" spans="1:30" x14ac:dyDescent="0.2">
      <c r="A103" s="199" t="s">
        <v>274</v>
      </c>
      <c r="B103" s="182" t="s">
        <v>230</v>
      </c>
      <c r="C103" s="104" t="s">
        <v>32</v>
      </c>
      <c r="D103" s="104" t="s">
        <v>22</v>
      </c>
      <c r="E103" s="104">
        <v>2</v>
      </c>
      <c r="F103" s="104">
        <v>0</v>
      </c>
      <c r="G103" s="104">
        <v>0</v>
      </c>
      <c r="H103" s="104">
        <f t="shared" si="14"/>
        <v>2</v>
      </c>
      <c r="I103" s="104">
        <v>4</v>
      </c>
      <c r="J103" s="183"/>
      <c r="K103" s="199" t="s">
        <v>282</v>
      </c>
      <c r="L103" s="182" t="s">
        <v>449</v>
      </c>
      <c r="M103" s="104" t="s">
        <v>32</v>
      </c>
      <c r="N103" s="104" t="s">
        <v>22</v>
      </c>
      <c r="O103" s="104">
        <v>2</v>
      </c>
      <c r="P103" s="104">
        <v>0</v>
      </c>
      <c r="Q103" s="104">
        <v>0</v>
      </c>
      <c r="R103" s="104">
        <f t="shared" si="15"/>
        <v>2</v>
      </c>
      <c r="S103" s="104">
        <v>4</v>
      </c>
      <c r="T103" s="110"/>
      <c r="U103" s="110"/>
      <c r="V103" s="110"/>
      <c r="W103" s="110"/>
      <c r="X103" s="110"/>
      <c r="Y103" s="110"/>
      <c r="Z103" s="110"/>
      <c r="AA103" s="115"/>
      <c r="AB103" s="115"/>
      <c r="AC103" s="115"/>
      <c r="AD103" s="115"/>
    </row>
    <row r="104" spans="1:30" x14ac:dyDescent="0.2">
      <c r="A104" s="199" t="s">
        <v>275</v>
      </c>
      <c r="B104" s="182" t="s">
        <v>231</v>
      </c>
      <c r="C104" s="104" t="s">
        <v>32</v>
      </c>
      <c r="D104" s="104" t="s">
        <v>22</v>
      </c>
      <c r="E104" s="104">
        <v>2</v>
      </c>
      <c r="F104" s="104">
        <v>0</v>
      </c>
      <c r="G104" s="104">
        <v>0</v>
      </c>
      <c r="H104" s="104">
        <f t="shared" si="14"/>
        <v>2</v>
      </c>
      <c r="I104" s="104">
        <v>4</v>
      </c>
      <c r="J104" s="183"/>
      <c r="K104" s="199" t="s">
        <v>283</v>
      </c>
      <c r="L104" s="182" t="s">
        <v>239</v>
      </c>
      <c r="M104" s="104" t="s">
        <v>32</v>
      </c>
      <c r="N104" s="104" t="s">
        <v>22</v>
      </c>
      <c r="O104" s="104">
        <v>2</v>
      </c>
      <c r="P104" s="104">
        <v>0</v>
      </c>
      <c r="Q104" s="104">
        <v>0</v>
      </c>
      <c r="R104" s="104">
        <f t="shared" si="15"/>
        <v>2</v>
      </c>
      <c r="S104" s="104">
        <v>4</v>
      </c>
      <c r="T104" s="110"/>
      <c r="U104" s="110"/>
      <c r="V104" s="110"/>
      <c r="W104" s="110"/>
      <c r="X104" s="110"/>
      <c r="Y104" s="110"/>
      <c r="Z104" s="110"/>
      <c r="AA104" s="115"/>
      <c r="AB104" s="115"/>
      <c r="AC104" s="115"/>
      <c r="AD104" s="115"/>
    </row>
    <row r="105" spans="1:30" x14ac:dyDescent="0.2">
      <c r="A105" s="199" t="s">
        <v>276</v>
      </c>
      <c r="B105" s="182" t="s">
        <v>232</v>
      </c>
      <c r="C105" s="104" t="s">
        <v>32</v>
      </c>
      <c r="D105" s="104" t="s">
        <v>22</v>
      </c>
      <c r="E105" s="104">
        <v>2</v>
      </c>
      <c r="F105" s="104">
        <v>0</v>
      </c>
      <c r="G105" s="104">
        <v>0</v>
      </c>
      <c r="H105" s="104">
        <f t="shared" si="14"/>
        <v>2</v>
      </c>
      <c r="I105" s="104">
        <v>4</v>
      </c>
      <c r="J105" s="183"/>
      <c r="K105" s="199" t="s">
        <v>284</v>
      </c>
      <c r="L105" s="182" t="s">
        <v>240</v>
      </c>
      <c r="M105" s="104" t="s">
        <v>32</v>
      </c>
      <c r="N105" s="104" t="s">
        <v>22</v>
      </c>
      <c r="O105" s="104">
        <v>2</v>
      </c>
      <c r="P105" s="104">
        <v>0</v>
      </c>
      <c r="Q105" s="104">
        <v>0</v>
      </c>
      <c r="R105" s="104">
        <f t="shared" si="15"/>
        <v>2</v>
      </c>
      <c r="S105" s="104">
        <v>4</v>
      </c>
      <c r="T105" s="110"/>
      <c r="U105" s="110"/>
      <c r="V105" s="110"/>
      <c r="W105" s="110"/>
      <c r="X105" s="110"/>
      <c r="Y105" s="110"/>
      <c r="Z105" s="110"/>
      <c r="AA105" s="115"/>
      <c r="AB105" s="115"/>
      <c r="AC105" s="115"/>
      <c r="AD105" s="115"/>
    </row>
  </sheetData>
  <mergeCells count="36">
    <mergeCell ref="U8:AC8"/>
    <mergeCell ref="A1:S1"/>
    <mergeCell ref="A2:S2"/>
    <mergeCell ref="A3:S3"/>
    <mergeCell ref="A5:D5"/>
    <mergeCell ref="E5:F5"/>
    <mergeCell ref="G5:H5"/>
    <mergeCell ref="J5:S5"/>
    <mergeCell ref="A51:I51"/>
    <mergeCell ref="K51:S51"/>
    <mergeCell ref="A6:B6"/>
    <mergeCell ref="D6:J6"/>
    <mergeCell ref="L6:Q6"/>
    <mergeCell ref="R6:S6"/>
    <mergeCell ref="A11:S11"/>
    <mergeCell ref="A12:I12"/>
    <mergeCell ref="K12:S12"/>
    <mergeCell ref="A31:S31"/>
    <mergeCell ref="A32:I32"/>
    <mergeCell ref="K32:S32"/>
    <mergeCell ref="C46:D46"/>
    <mergeCell ref="A50:S50"/>
    <mergeCell ref="A8:I8"/>
    <mergeCell ref="K8:S8"/>
    <mergeCell ref="C63:D63"/>
    <mergeCell ref="A67:S67"/>
    <mergeCell ref="A68:I68"/>
    <mergeCell ref="K68:S68"/>
    <mergeCell ref="C79:D79"/>
    <mergeCell ref="A97:I97"/>
    <mergeCell ref="K97:S97"/>
    <mergeCell ref="A86:S86"/>
    <mergeCell ref="U86:AD86"/>
    <mergeCell ref="A87:I87"/>
    <mergeCell ref="K87:S87"/>
    <mergeCell ref="U87:AC87"/>
  </mergeCells>
  <dataValidations count="6">
    <dataValidation type="list" allowBlank="1" showInputMessage="1" showErrorMessage="1" sqref="D34:D45 N14:N24 D70:D78 N34:N45 N53:N62 D53:D62 N70:N77">
      <formula1>$V$14:$V$17</formula1>
    </dataValidation>
    <dataValidation type="list" allowBlank="1" showInputMessage="1" showErrorMessage="1" sqref="C34:C45 M14:M24 C70:C78 M34:M45 M53:M62 C53:C62 M70:M77">
      <formula1>$U$14:$U$18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14:C26">
      <formula1>$U$14:$U$19</formula1>
    </dataValidation>
    <dataValidation allowBlank="1" showErrorMessage="1" sqref="W89:X96"/>
    <dataValidation type="list" allowBlank="1" showErrorMessage="1" sqref="C89:D96 M89:N96 C98:D105 M98:N10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5"/>
  <sheetViews>
    <sheetView zoomScale="85" zoomScaleNormal="85" workbookViewId="0">
      <selection activeCell="Y10" sqref="Y10:AC10"/>
    </sheetView>
  </sheetViews>
  <sheetFormatPr defaultColWidth="9.140625" defaultRowHeight="12" x14ac:dyDescent="0.2"/>
  <cols>
    <col min="1" max="1" width="8.85546875" style="301" customWidth="1"/>
    <col min="2" max="2" width="35.5703125" style="203" customWidth="1"/>
    <col min="3" max="3" width="4.5703125" style="278" customWidth="1"/>
    <col min="4" max="4" width="6.5703125" style="203" customWidth="1"/>
    <col min="5" max="8" width="3.5703125" style="278" customWidth="1"/>
    <col min="9" max="9" width="5.5703125" style="278" customWidth="1"/>
    <col min="10" max="10" width="1.140625" style="203" customWidth="1"/>
    <col min="11" max="11" width="9.28515625" style="301" customWidth="1"/>
    <col min="12" max="12" width="35.5703125" style="203" customWidth="1"/>
    <col min="13" max="13" width="4.5703125" style="278" customWidth="1"/>
    <col min="14" max="14" width="6.5703125" style="203" customWidth="1"/>
    <col min="15" max="18" width="3.5703125" style="203" customWidth="1"/>
    <col min="19" max="19" width="5.5703125" style="203" customWidth="1"/>
    <col min="20" max="20" width="9.140625" style="203"/>
    <col min="21" max="21" width="8.5703125" style="203" bestFit="1" customWidth="1"/>
    <col min="22" max="22" width="34.5703125" style="203" bestFit="1" customWidth="1"/>
    <col min="23" max="23" width="4.42578125" style="203" bestFit="1" customWidth="1"/>
    <col min="24" max="24" width="6.42578125" style="203" bestFit="1" customWidth="1"/>
    <col min="25" max="26" width="3.140625" style="203" bestFit="1" customWidth="1"/>
    <col min="27" max="27" width="2.140625" style="203" bestFit="1" customWidth="1"/>
    <col min="28" max="28" width="3.140625" style="203" bestFit="1" customWidth="1"/>
    <col min="29" max="29" width="5.5703125" style="203" bestFit="1" customWidth="1"/>
    <col min="30" max="30" width="11.85546875" style="203" customWidth="1"/>
    <col min="31" max="31" width="3.5703125" style="203" customWidth="1"/>
    <col min="32" max="32" width="5.5703125" style="203" customWidth="1"/>
    <col min="33" max="16384" width="9.140625" style="203"/>
  </cols>
  <sheetData>
    <row r="1" spans="1:29" x14ac:dyDescent="0.2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29" x14ac:dyDescent="0.2">
      <c r="A2" s="352" t="s">
        <v>52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9" x14ac:dyDescent="0.2">
      <c r="A3" s="352" t="s">
        <v>250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29" x14ac:dyDescent="0.2">
      <c r="A4" s="288"/>
      <c r="B4" s="206"/>
      <c r="C4" s="206"/>
      <c r="D4" s="206"/>
      <c r="E4" s="206"/>
      <c r="F4" s="206"/>
      <c r="G4" s="206"/>
      <c r="H4" s="206"/>
      <c r="I4" s="206"/>
      <c r="J4" s="206"/>
      <c r="K4" s="288"/>
      <c r="L4" s="206"/>
      <c r="M4" s="206"/>
      <c r="N4" s="206"/>
      <c r="O4" s="206"/>
      <c r="P4" s="206"/>
      <c r="Q4" s="206"/>
      <c r="R4" s="206"/>
      <c r="S4" s="206"/>
    </row>
    <row r="5" spans="1:29" s="207" customFormat="1" ht="15.75" customHeight="1" x14ac:dyDescent="0.25">
      <c r="A5" s="357" t="s">
        <v>1</v>
      </c>
      <c r="B5" s="358"/>
      <c r="C5" s="358"/>
      <c r="D5" s="358"/>
      <c r="E5" s="342">
        <f>H27+R27+H46+R46+H63+R63+H79+R79</f>
        <v>180</v>
      </c>
      <c r="F5" s="342"/>
      <c r="G5" s="359" t="s">
        <v>2</v>
      </c>
      <c r="H5" s="359"/>
      <c r="I5" s="185">
        <f>I27+S27+I46+S46+I63+S63+I79+S79</f>
        <v>240</v>
      </c>
      <c r="J5" s="360" t="s">
        <v>444</v>
      </c>
      <c r="K5" s="360"/>
      <c r="L5" s="360"/>
      <c r="M5" s="360"/>
      <c r="N5" s="360"/>
      <c r="O5" s="360"/>
      <c r="P5" s="360"/>
      <c r="Q5" s="360"/>
      <c r="R5" s="360"/>
      <c r="S5" s="361"/>
    </row>
    <row r="6" spans="1:29" ht="14.45" customHeight="1" x14ac:dyDescent="0.2">
      <c r="A6" s="362" t="s">
        <v>41</v>
      </c>
      <c r="B6" s="363"/>
      <c r="C6" s="187">
        <f>I30+S30+I49+S49+I66+S66+I82+S82</f>
        <v>12</v>
      </c>
      <c r="D6" s="363" t="s">
        <v>40</v>
      </c>
      <c r="E6" s="363"/>
      <c r="F6" s="363"/>
      <c r="G6" s="363"/>
      <c r="H6" s="363"/>
      <c r="I6" s="363"/>
      <c r="J6" s="363"/>
      <c r="K6" s="186">
        <f ca="1">((I29+S29+I48+S48+I30+S30+I49+S49+I65+I66+S65+S66+I81+I82+S81+S82)/I5*100)</f>
        <v>26.666666666666668</v>
      </c>
      <c r="L6" s="363" t="s">
        <v>39</v>
      </c>
      <c r="M6" s="363"/>
      <c r="N6" s="363"/>
      <c r="O6" s="363"/>
      <c r="P6" s="363"/>
      <c r="Q6" s="363"/>
      <c r="R6" s="336">
        <f ca="1">((I28+S28+I47+S47+I64+S64+I80+S80)/I5)*100</f>
        <v>11.25</v>
      </c>
      <c r="S6" s="337"/>
    </row>
    <row r="7" spans="1:29" ht="14.45" customHeight="1" x14ac:dyDescent="0.2">
      <c r="A7" s="289"/>
      <c r="B7" s="210"/>
      <c r="C7" s="211"/>
      <c r="D7" s="210"/>
      <c r="E7" s="210"/>
      <c r="F7" s="210"/>
      <c r="G7" s="210"/>
      <c r="H7" s="210"/>
      <c r="I7" s="210"/>
      <c r="J7" s="210"/>
      <c r="K7" s="213"/>
      <c r="L7" s="210"/>
      <c r="M7" s="210"/>
      <c r="N7" s="210"/>
      <c r="O7" s="210"/>
      <c r="P7" s="210"/>
      <c r="Q7" s="210"/>
      <c r="R7" s="213"/>
      <c r="S7" s="213"/>
    </row>
    <row r="8" spans="1:29" ht="14.45" customHeight="1" x14ac:dyDescent="0.2">
      <c r="A8" s="348" t="s">
        <v>117</v>
      </c>
      <c r="B8" s="364"/>
      <c r="C8" s="364"/>
      <c r="D8" s="364"/>
      <c r="E8" s="364"/>
      <c r="F8" s="364"/>
      <c r="G8" s="364"/>
      <c r="H8" s="364"/>
      <c r="I8" s="349"/>
      <c r="J8" s="210"/>
      <c r="K8" s="348" t="s">
        <v>118</v>
      </c>
      <c r="L8" s="364"/>
      <c r="M8" s="364"/>
      <c r="N8" s="364"/>
      <c r="O8" s="364"/>
      <c r="P8" s="364"/>
      <c r="Q8" s="364"/>
      <c r="R8" s="364"/>
      <c r="S8" s="349"/>
      <c r="U8" s="339" t="s">
        <v>138</v>
      </c>
      <c r="V8" s="339"/>
      <c r="W8" s="339"/>
      <c r="X8" s="339"/>
      <c r="Y8" s="339"/>
      <c r="Z8" s="339"/>
      <c r="AA8" s="339"/>
      <c r="AB8" s="339"/>
      <c r="AC8" s="339"/>
    </row>
    <row r="9" spans="1:29" ht="27.75" customHeight="1" x14ac:dyDescent="0.2">
      <c r="A9" s="290" t="s">
        <v>31</v>
      </c>
      <c r="B9" s="214" t="s">
        <v>24</v>
      </c>
      <c r="C9" s="215" t="s">
        <v>25</v>
      </c>
      <c r="D9" s="216" t="s">
        <v>21</v>
      </c>
      <c r="E9" s="215" t="s">
        <v>6</v>
      </c>
      <c r="F9" s="215" t="s">
        <v>7</v>
      </c>
      <c r="G9" s="215" t="s">
        <v>8</v>
      </c>
      <c r="H9" s="217" t="s">
        <v>9</v>
      </c>
      <c r="I9" s="215" t="s">
        <v>10</v>
      </c>
      <c r="J9" s="210"/>
      <c r="K9" s="290" t="s">
        <v>31</v>
      </c>
      <c r="L9" s="214" t="s">
        <v>24</v>
      </c>
      <c r="M9" s="215" t="s">
        <v>25</v>
      </c>
      <c r="N9" s="216" t="s">
        <v>21</v>
      </c>
      <c r="O9" s="215" t="s">
        <v>6</v>
      </c>
      <c r="P9" s="215" t="s">
        <v>7</v>
      </c>
      <c r="Q9" s="215" t="s">
        <v>8</v>
      </c>
      <c r="R9" s="217" t="s">
        <v>9</v>
      </c>
      <c r="S9" s="215" t="s">
        <v>10</v>
      </c>
      <c r="U9" s="303" t="s">
        <v>31</v>
      </c>
      <c r="V9" s="304" t="s">
        <v>24</v>
      </c>
      <c r="W9" s="303" t="s">
        <v>25</v>
      </c>
      <c r="X9" s="305" t="s">
        <v>21</v>
      </c>
      <c r="Y9" s="303" t="s">
        <v>6</v>
      </c>
      <c r="Z9" s="303" t="s">
        <v>7</v>
      </c>
      <c r="AA9" s="303" t="s">
        <v>8</v>
      </c>
      <c r="AB9" s="303" t="s">
        <v>9</v>
      </c>
      <c r="AC9" s="303" t="s">
        <v>10</v>
      </c>
    </row>
    <row r="10" spans="1:29" ht="14.45" customHeight="1" x14ac:dyDescent="0.2">
      <c r="A10" s="291" t="s">
        <v>119</v>
      </c>
      <c r="B10" s="219" t="s">
        <v>120</v>
      </c>
      <c r="C10" s="127" t="s">
        <v>34</v>
      </c>
      <c r="D10" s="220" t="s">
        <v>22</v>
      </c>
      <c r="E10" s="221">
        <v>30</v>
      </c>
      <c r="F10" s="221">
        <v>0</v>
      </c>
      <c r="G10" s="221">
        <v>0</v>
      </c>
      <c r="H10" s="221">
        <v>30</v>
      </c>
      <c r="I10" s="221">
        <v>30</v>
      </c>
      <c r="J10" s="282"/>
      <c r="K10" s="197" t="s">
        <v>119</v>
      </c>
      <c r="L10" s="283" t="s">
        <v>120</v>
      </c>
      <c r="M10" s="221" t="s">
        <v>34</v>
      </c>
      <c r="N10" s="221" t="s">
        <v>22</v>
      </c>
      <c r="O10" s="221">
        <v>30</v>
      </c>
      <c r="P10" s="221">
        <v>0</v>
      </c>
      <c r="Q10" s="221">
        <v>0</v>
      </c>
      <c r="R10" s="131">
        <v>30</v>
      </c>
      <c r="S10" s="132">
        <v>30</v>
      </c>
      <c r="U10" s="306"/>
      <c r="V10" s="306" t="s">
        <v>139</v>
      </c>
      <c r="W10" s="307" t="s">
        <v>32</v>
      </c>
      <c r="X10" s="307" t="s">
        <v>22</v>
      </c>
      <c r="Y10" s="307">
        <f>E42+E43+O44+O45+E59+E60+O59+E74+E75+O74+E76</f>
        <v>22</v>
      </c>
      <c r="Z10" s="307">
        <f>F42+F43+P44+P45+F59+F60+P59+F74+F75+P74+F76</f>
        <v>16</v>
      </c>
      <c r="AA10" s="307">
        <f>G42+G43+Q44+Q45+G59+G60+Q59+G74+G75+Q74</f>
        <v>0</v>
      </c>
      <c r="AB10" s="307">
        <f>H42+H43+R44+R45+H59+H60+R59+H74+H75+R74+H76</f>
        <v>30</v>
      </c>
      <c r="AC10" s="307">
        <f>I42+I43+S44+S45+I59+I60+S59+I74+I75+S74+I76</f>
        <v>36</v>
      </c>
    </row>
    <row r="11" spans="1:29" ht="20.100000000000001" customHeight="1" x14ac:dyDescent="0.2">
      <c r="A11" s="352" t="s">
        <v>3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</row>
    <row r="12" spans="1:29" x14ac:dyDescent="0.2">
      <c r="A12" s="347" t="s">
        <v>4</v>
      </c>
      <c r="B12" s="347"/>
      <c r="C12" s="347"/>
      <c r="D12" s="347"/>
      <c r="E12" s="347"/>
      <c r="F12" s="347"/>
      <c r="G12" s="347"/>
      <c r="H12" s="347"/>
      <c r="I12" s="347"/>
      <c r="J12" s="224"/>
      <c r="K12" s="347" t="s">
        <v>5</v>
      </c>
      <c r="L12" s="347"/>
      <c r="M12" s="347"/>
      <c r="N12" s="347"/>
      <c r="O12" s="347"/>
      <c r="P12" s="347"/>
      <c r="Q12" s="347"/>
      <c r="R12" s="347"/>
      <c r="S12" s="347"/>
    </row>
    <row r="13" spans="1:29" s="207" customFormat="1" ht="29.25" customHeight="1" x14ac:dyDescent="0.25">
      <c r="A13" s="290" t="s">
        <v>31</v>
      </c>
      <c r="B13" s="214" t="s">
        <v>24</v>
      </c>
      <c r="C13" s="215" t="s">
        <v>25</v>
      </c>
      <c r="D13" s="216" t="s">
        <v>21</v>
      </c>
      <c r="E13" s="215" t="s">
        <v>6</v>
      </c>
      <c r="F13" s="215" t="s">
        <v>7</v>
      </c>
      <c r="G13" s="215" t="s">
        <v>8</v>
      </c>
      <c r="H13" s="217" t="s">
        <v>9</v>
      </c>
      <c r="I13" s="215" t="s">
        <v>10</v>
      </c>
      <c r="J13" s="225"/>
      <c r="K13" s="290" t="s">
        <v>31</v>
      </c>
      <c r="L13" s="214" t="s">
        <v>24</v>
      </c>
      <c r="M13" s="215" t="s">
        <v>25</v>
      </c>
      <c r="N13" s="216" t="s">
        <v>21</v>
      </c>
      <c r="O13" s="215" t="s">
        <v>6</v>
      </c>
      <c r="P13" s="215" t="s">
        <v>7</v>
      </c>
      <c r="Q13" s="215" t="s">
        <v>8</v>
      </c>
      <c r="R13" s="217" t="s">
        <v>9</v>
      </c>
      <c r="S13" s="215" t="s">
        <v>10</v>
      </c>
      <c r="U13" s="226" t="s">
        <v>26</v>
      </c>
      <c r="V13" s="226" t="s">
        <v>21</v>
      </c>
    </row>
    <row r="14" spans="1:29" x14ac:dyDescent="0.2">
      <c r="A14" s="223" t="s">
        <v>140</v>
      </c>
      <c r="B14" s="228" t="s">
        <v>42</v>
      </c>
      <c r="C14" s="220" t="s">
        <v>34</v>
      </c>
      <c r="D14" s="220" t="s">
        <v>22</v>
      </c>
      <c r="E14" s="220">
        <v>2</v>
      </c>
      <c r="F14" s="220">
        <v>0</v>
      </c>
      <c r="G14" s="220">
        <v>0</v>
      </c>
      <c r="H14" s="229">
        <f>E14+(F14+G14)/2</f>
        <v>2</v>
      </c>
      <c r="I14" s="220">
        <v>3</v>
      </c>
      <c r="K14" s="223" t="s">
        <v>150</v>
      </c>
      <c r="L14" s="228" t="s">
        <v>54</v>
      </c>
      <c r="M14" s="220" t="s">
        <v>34</v>
      </c>
      <c r="N14" s="220" t="s">
        <v>22</v>
      </c>
      <c r="O14" s="220">
        <v>2</v>
      </c>
      <c r="P14" s="220">
        <v>0</v>
      </c>
      <c r="Q14" s="220">
        <v>0</v>
      </c>
      <c r="R14" s="229">
        <f>O14+(P14+Q14)/2</f>
        <v>2</v>
      </c>
      <c r="S14" s="220">
        <v>3</v>
      </c>
      <c r="U14" s="230" t="s">
        <v>34</v>
      </c>
      <c r="V14" s="230" t="s">
        <v>22</v>
      </c>
    </row>
    <row r="15" spans="1:29" x14ac:dyDescent="0.2">
      <c r="A15" s="223" t="s">
        <v>141</v>
      </c>
      <c r="B15" s="228" t="s">
        <v>43</v>
      </c>
      <c r="C15" s="220" t="s">
        <v>34</v>
      </c>
      <c r="D15" s="220" t="s">
        <v>22</v>
      </c>
      <c r="E15" s="220">
        <v>2</v>
      </c>
      <c r="F15" s="220">
        <v>0</v>
      </c>
      <c r="G15" s="220">
        <v>0</v>
      </c>
      <c r="H15" s="229">
        <f t="shared" ref="H15:H26" si="0">E15+(F15+G15)/2</f>
        <v>2</v>
      </c>
      <c r="I15" s="220">
        <v>3</v>
      </c>
      <c r="K15" s="223" t="s">
        <v>151</v>
      </c>
      <c r="L15" s="228" t="s">
        <v>55</v>
      </c>
      <c r="M15" s="220" t="s">
        <v>34</v>
      </c>
      <c r="N15" s="220" t="s">
        <v>22</v>
      </c>
      <c r="O15" s="220">
        <v>2</v>
      </c>
      <c r="P15" s="220">
        <v>0</v>
      </c>
      <c r="Q15" s="220">
        <v>0</v>
      </c>
      <c r="R15" s="229">
        <f t="shared" ref="R15:R27" si="1">O15+(P15+Q15)/2</f>
        <v>2</v>
      </c>
      <c r="S15" s="220">
        <v>3</v>
      </c>
      <c r="U15" s="230" t="s">
        <v>32</v>
      </c>
      <c r="V15" s="230" t="s">
        <v>20</v>
      </c>
    </row>
    <row r="16" spans="1:29" x14ac:dyDescent="0.2">
      <c r="A16" s="223" t="s">
        <v>142</v>
      </c>
      <c r="B16" s="228" t="s">
        <v>44</v>
      </c>
      <c r="C16" s="220" t="s">
        <v>34</v>
      </c>
      <c r="D16" s="220" t="s">
        <v>22</v>
      </c>
      <c r="E16" s="220">
        <v>2</v>
      </c>
      <c r="F16" s="220">
        <v>0</v>
      </c>
      <c r="G16" s="220">
        <v>0</v>
      </c>
      <c r="H16" s="229">
        <f t="shared" si="0"/>
        <v>2</v>
      </c>
      <c r="I16" s="220">
        <v>4</v>
      </c>
      <c r="K16" s="223" t="s">
        <v>152</v>
      </c>
      <c r="L16" s="137" t="s">
        <v>56</v>
      </c>
      <c r="M16" s="220" t="s">
        <v>34</v>
      </c>
      <c r="N16" s="220" t="s">
        <v>22</v>
      </c>
      <c r="O16" s="220">
        <v>2</v>
      </c>
      <c r="P16" s="220">
        <v>0</v>
      </c>
      <c r="Q16" s="220">
        <v>0</v>
      </c>
      <c r="R16" s="229">
        <f t="shared" si="1"/>
        <v>2</v>
      </c>
      <c r="S16" s="220">
        <v>5</v>
      </c>
      <c r="U16" s="230" t="s">
        <v>33</v>
      </c>
      <c r="V16" s="230"/>
    </row>
    <row r="17" spans="1:22" x14ac:dyDescent="0.2">
      <c r="A17" s="223" t="s">
        <v>143</v>
      </c>
      <c r="B17" s="137" t="s">
        <v>45</v>
      </c>
      <c r="C17" s="220" t="s">
        <v>34</v>
      </c>
      <c r="D17" s="220" t="s">
        <v>22</v>
      </c>
      <c r="E17" s="220">
        <v>2</v>
      </c>
      <c r="F17" s="220">
        <v>0</v>
      </c>
      <c r="G17" s="220">
        <v>0</v>
      </c>
      <c r="H17" s="229">
        <f t="shared" si="0"/>
        <v>2</v>
      </c>
      <c r="I17" s="220">
        <v>4</v>
      </c>
      <c r="K17" s="223" t="s">
        <v>153</v>
      </c>
      <c r="L17" s="137" t="s">
        <v>57</v>
      </c>
      <c r="M17" s="220" t="s">
        <v>34</v>
      </c>
      <c r="N17" s="220" t="s">
        <v>22</v>
      </c>
      <c r="O17" s="220">
        <v>2</v>
      </c>
      <c r="P17" s="220">
        <v>0</v>
      </c>
      <c r="Q17" s="220">
        <v>0</v>
      </c>
      <c r="R17" s="229">
        <f t="shared" si="1"/>
        <v>2</v>
      </c>
      <c r="S17" s="220">
        <v>5</v>
      </c>
      <c r="U17" s="230" t="s">
        <v>37</v>
      </c>
      <c r="V17" s="230"/>
    </row>
    <row r="18" spans="1:22" x14ac:dyDescent="0.2">
      <c r="A18" s="223" t="s">
        <v>144</v>
      </c>
      <c r="B18" s="228" t="s">
        <v>46</v>
      </c>
      <c r="C18" s="220" t="s">
        <v>34</v>
      </c>
      <c r="D18" s="220" t="s">
        <v>22</v>
      </c>
      <c r="E18" s="220">
        <v>2</v>
      </c>
      <c r="F18" s="220">
        <v>0</v>
      </c>
      <c r="G18" s="220">
        <v>0</v>
      </c>
      <c r="H18" s="229">
        <f t="shared" si="0"/>
        <v>2</v>
      </c>
      <c r="I18" s="220">
        <v>2</v>
      </c>
      <c r="K18" s="223" t="s">
        <v>154</v>
      </c>
      <c r="L18" s="137" t="s">
        <v>58</v>
      </c>
      <c r="M18" s="220" t="s">
        <v>34</v>
      </c>
      <c r="N18" s="220" t="s">
        <v>22</v>
      </c>
      <c r="O18" s="220">
        <v>1</v>
      </c>
      <c r="P18" s="220">
        <v>0</v>
      </c>
      <c r="Q18" s="220">
        <v>0</v>
      </c>
      <c r="R18" s="229">
        <v>1</v>
      </c>
      <c r="S18" s="220">
        <v>2</v>
      </c>
    </row>
    <row r="19" spans="1:22" x14ac:dyDescent="0.2">
      <c r="A19" s="223" t="s">
        <v>145</v>
      </c>
      <c r="B19" s="228" t="s">
        <v>47</v>
      </c>
      <c r="C19" s="220" t="s">
        <v>34</v>
      </c>
      <c r="D19" s="220" t="s">
        <v>22</v>
      </c>
      <c r="E19" s="220">
        <v>2</v>
      </c>
      <c r="F19" s="220">
        <v>0</v>
      </c>
      <c r="G19" s="220">
        <v>0</v>
      </c>
      <c r="H19" s="229">
        <f t="shared" si="0"/>
        <v>2</v>
      </c>
      <c r="I19" s="220">
        <v>2</v>
      </c>
      <c r="K19" s="223" t="s">
        <v>155</v>
      </c>
      <c r="L19" s="140" t="s">
        <v>59</v>
      </c>
      <c r="M19" s="231" t="s">
        <v>34</v>
      </c>
      <c r="N19" s="231" t="s">
        <v>22</v>
      </c>
      <c r="O19" s="231">
        <v>2</v>
      </c>
      <c r="P19" s="231">
        <v>0</v>
      </c>
      <c r="Q19" s="231">
        <v>0</v>
      </c>
      <c r="R19" s="232">
        <f t="shared" si="1"/>
        <v>2</v>
      </c>
      <c r="S19" s="231">
        <v>3</v>
      </c>
    </row>
    <row r="20" spans="1:22" x14ac:dyDescent="0.2">
      <c r="A20" s="223" t="s">
        <v>146</v>
      </c>
      <c r="B20" s="233" t="s">
        <v>48</v>
      </c>
      <c r="C20" s="231" t="s">
        <v>34</v>
      </c>
      <c r="D20" s="231" t="s">
        <v>22</v>
      </c>
      <c r="E20" s="231">
        <v>2</v>
      </c>
      <c r="F20" s="231">
        <v>0</v>
      </c>
      <c r="G20" s="231">
        <v>0</v>
      </c>
      <c r="H20" s="232">
        <f t="shared" si="0"/>
        <v>2</v>
      </c>
      <c r="I20" s="231">
        <v>2</v>
      </c>
      <c r="K20" s="223" t="s">
        <v>156</v>
      </c>
      <c r="L20" s="233" t="s">
        <v>60</v>
      </c>
      <c r="M20" s="231" t="s">
        <v>34</v>
      </c>
      <c r="N20" s="231" t="s">
        <v>22</v>
      </c>
      <c r="O20" s="231">
        <v>2</v>
      </c>
      <c r="P20" s="231">
        <v>0</v>
      </c>
      <c r="Q20" s="231">
        <v>0</v>
      </c>
      <c r="R20" s="232">
        <f t="shared" si="1"/>
        <v>2</v>
      </c>
      <c r="S20" s="231">
        <v>3</v>
      </c>
    </row>
    <row r="21" spans="1:22" x14ac:dyDescent="0.2">
      <c r="A21" s="223" t="s">
        <v>147</v>
      </c>
      <c r="B21" s="233" t="s">
        <v>49</v>
      </c>
      <c r="C21" s="231" t="s">
        <v>34</v>
      </c>
      <c r="D21" s="231" t="s">
        <v>22</v>
      </c>
      <c r="E21" s="231">
        <v>2</v>
      </c>
      <c r="F21" s="231">
        <v>0</v>
      </c>
      <c r="G21" s="231">
        <v>0</v>
      </c>
      <c r="H21" s="232">
        <f>E21+(F21+G21)/2</f>
        <v>2</v>
      </c>
      <c r="I21" s="231">
        <v>3</v>
      </c>
      <c r="K21" s="223" t="s">
        <v>157</v>
      </c>
      <c r="L21" s="233" t="s">
        <v>61</v>
      </c>
      <c r="M21" s="231" t="s">
        <v>34</v>
      </c>
      <c r="N21" s="231" t="s">
        <v>22</v>
      </c>
      <c r="O21" s="231">
        <v>2</v>
      </c>
      <c r="P21" s="231">
        <v>0</v>
      </c>
      <c r="Q21" s="231">
        <v>0</v>
      </c>
      <c r="R21" s="232">
        <f>O21+(P21+Q21)/2</f>
        <v>2</v>
      </c>
      <c r="S21" s="231">
        <v>3</v>
      </c>
    </row>
    <row r="22" spans="1:22" x14ac:dyDescent="0.2">
      <c r="A22" s="223" t="s">
        <v>148</v>
      </c>
      <c r="B22" s="233" t="s">
        <v>50</v>
      </c>
      <c r="C22" s="231" t="s">
        <v>34</v>
      </c>
      <c r="D22" s="231" t="s">
        <v>22</v>
      </c>
      <c r="E22" s="231">
        <v>2</v>
      </c>
      <c r="F22" s="231">
        <v>0</v>
      </c>
      <c r="G22" s="231">
        <v>0</v>
      </c>
      <c r="H22" s="232">
        <f>E22+(F22+G22)/2</f>
        <v>2</v>
      </c>
      <c r="I22" s="231">
        <v>2</v>
      </c>
      <c r="K22" s="292" t="s">
        <v>133</v>
      </c>
      <c r="L22" s="235" t="s">
        <v>130</v>
      </c>
      <c r="M22" s="236" t="s">
        <v>33</v>
      </c>
      <c r="N22" s="236" t="s">
        <v>20</v>
      </c>
      <c r="O22" s="236">
        <v>2</v>
      </c>
      <c r="P22" s="236">
        <v>0</v>
      </c>
      <c r="Q22" s="236">
        <v>0</v>
      </c>
      <c r="R22" s="237">
        <f>O22+(P22+Q22)/2</f>
        <v>2</v>
      </c>
      <c r="S22" s="236">
        <v>1</v>
      </c>
    </row>
    <row r="23" spans="1:22" x14ac:dyDescent="0.2">
      <c r="A23" s="223" t="s">
        <v>149</v>
      </c>
      <c r="B23" s="233" t="s">
        <v>51</v>
      </c>
      <c r="C23" s="231" t="s">
        <v>34</v>
      </c>
      <c r="D23" s="231" t="s">
        <v>22</v>
      </c>
      <c r="E23" s="231">
        <v>2</v>
      </c>
      <c r="F23" s="231">
        <v>0</v>
      </c>
      <c r="G23" s="231">
        <v>0</v>
      </c>
      <c r="H23" s="232">
        <f>E23+(F23+G23)/2</f>
        <v>2</v>
      </c>
      <c r="I23" s="231">
        <v>2</v>
      </c>
      <c r="K23" s="292" t="s">
        <v>135</v>
      </c>
      <c r="L23" s="235" t="s">
        <v>30</v>
      </c>
      <c r="M23" s="236" t="s">
        <v>33</v>
      </c>
      <c r="N23" s="236" t="s">
        <v>20</v>
      </c>
      <c r="O23" s="236">
        <v>2</v>
      </c>
      <c r="P23" s="236">
        <v>0</v>
      </c>
      <c r="Q23" s="236">
        <v>0</v>
      </c>
      <c r="R23" s="237">
        <f>O23+(P23+Q23)/2</f>
        <v>2</v>
      </c>
      <c r="S23" s="236">
        <v>1</v>
      </c>
    </row>
    <row r="24" spans="1:22" x14ac:dyDescent="0.2">
      <c r="A24" s="292" t="s">
        <v>132</v>
      </c>
      <c r="B24" s="235" t="s">
        <v>129</v>
      </c>
      <c r="C24" s="236" t="s">
        <v>33</v>
      </c>
      <c r="D24" s="236" t="s">
        <v>20</v>
      </c>
      <c r="E24" s="236">
        <v>2</v>
      </c>
      <c r="F24" s="236">
        <v>0</v>
      </c>
      <c r="G24" s="236">
        <v>0</v>
      </c>
      <c r="H24" s="237">
        <f t="shared" si="0"/>
        <v>2</v>
      </c>
      <c r="I24" s="236">
        <v>1</v>
      </c>
      <c r="J24" s="238"/>
      <c r="K24" s="292" t="s">
        <v>136</v>
      </c>
      <c r="L24" s="235" t="s">
        <v>29</v>
      </c>
      <c r="M24" s="236" t="s">
        <v>33</v>
      </c>
      <c r="N24" s="236" t="s">
        <v>20</v>
      </c>
      <c r="O24" s="236">
        <v>2</v>
      </c>
      <c r="P24" s="236">
        <v>0</v>
      </c>
      <c r="Q24" s="236">
        <v>0</v>
      </c>
      <c r="R24" s="237">
        <f>O24+(P24+Q24)/2</f>
        <v>2</v>
      </c>
      <c r="S24" s="236">
        <v>1</v>
      </c>
    </row>
    <row r="25" spans="1:22" ht="13.5" customHeight="1" x14ac:dyDescent="0.2">
      <c r="A25" s="292" t="s">
        <v>134</v>
      </c>
      <c r="B25" s="235" t="s">
        <v>28</v>
      </c>
      <c r="C25" s="236" t="s">
        <v>33</v>
      </c>
      <c r="D25" s="236" t="s">
        <v>20</v>
      </c>
      <c r="E25" s="236">
        <v>2</v>
      </c>
      <c r="F25" s="236">
        <v>0</v>
      </c>
      <c r="G25" s="236">
        <v>0</v>
      </c>
      <c r="H25" s="237">
        <f t="shared" si="0"/>
        <v>2</v>
      </c>
      <c r="I25" s="236">
        <v>1</v>
      </c>
      <c r="J25" s="238"/>
      <c r="K25" s="223"/>
      <c r="L25" s="228"/>
      <c r="M25" s="228"/>
      <c r="N25" s="228"/>
      <c r="O25" s="228"/>
      <c r="P25" s="228"/>
      <c r="Q25" s="228"/>
      <c r="R25" s="228"/>
      <c r="S25" s="228"/>
    </row>
    <row r="26" spans="1:22" ht="13.5" customHeight="1" x14ac:dyDescent="0.2">
      <c r="A26" s="292" t="s">
        <v>137</v>
      </c>
      <c r="B26" s="235" t="s">
        <v>27</v>
      </c>
      <c r="C26" s="236" t="s">
        <v>33</v>
      </c>
      <c r="D26" s="236" t="s">
        <v>20</v>
      </c>
      <c r="E26" s="236">
        <v>2</v>
      </c>
      <c r="F26" s="236">
        <v>0</v>
      </c>
      <c r="G26" s="236">
        <v>0</v>
      </c>
      <c r="H26" s="237">
        <f t="shared" si="0"/>
        <v>2</v>
      </c>
      <c r="I26" s="236">
        <v>1</v>
      </c>
      <c r="J26" s="238"/>
      <c r="K26" s="223"/>
      <c r="L26" s="228"/>
      <c r="M26" s="228"/>
      <c r="N26" s="228"/>
      <c r="O26" s="228"/>
      <c r="P26" s="228"/>
      <c r="Q26" s="228"/>
      <c r="R26" s="228"/>
      <c r="S26" s="228"/>
    </row>
    <row r="27" spans="1:22" x14ac:dyDescent="0.2">
      <c r="A27" s="223"/>
      <c r="B27" s="239" t="s">
        <v>23</v>
      </c>
      <c r="C27" s="240"/>
      <c r="D27" s="228"/>
      <c r="E27" s="241">
        <f>SUM(E14:E26)</f>
        <v>26</v>
      </c>
      <c r="F27" s="241">
        <f>SUM(F14:F25)</f>
        <v>0</v>
      </c>
      <c r="G27" s="241">
        <f>SUM(G14:G25)</f>
        <v>0</v>
      </c>
      <c r="H27" s="241">
        <f>E27+(F27+G27)/2</f>
        <v>26</v>
      </c>
      <c r="I27" s="241">
        <f>SUM(I14:I26)</f>
        <v>30</v>
      </c>
      <c r="K27" s="223"/>
      <c r="L27" s="239" t="s">
        <v>23</v>
      </c>
      <c r="M27" s="240"/>
      <c r="N27" s="228"/>
      <c r="O27" s="241">
        <f>SUM(O14:O26)</f>
        <v>21</v>
      </c>
      <c r="P27" s="241">
        <f>SUM(P14:P23)</f>
        <v>0</v>
      </c>
      <c r="Q27" s="241">
        <f>SUM(Q14:Q23)</f>
        <v>0</v>
      </c>
      <c r="R27" s="241">
        <f t="shared" si="1"/>
        <v>21</v>
      </c>
      <c r="S27" s="241">
        <f>SUM(S14:S26)</f>
        <v>30</v>
      </c>
    </row>
    <row r="28" spans="1:22" x14ac:dyDescent="0.2">
      <c r="A28" s="223"/>
      <c r="B28" s="242" t="s">
        <v>36</v>
      </c>
      <c r="C28" s="220"/>
      <c r="D28" s="228"/>
      <c r="E28" s="229"/>
      <c r="F28" s="229"/>
      <c r="G28" s="229"/>
      <c r="H28" s="229"/>
      <c r="I28" s="241">
        <f>SUMIF(D14:D26,"=UE",I14:I26)</f>
        <v>3</v>
      </c>
      <c r="K28" s="223"/>
      <c r="L28" s="242" t="s">
        <v>36</v>
      </c>
      <c r="M28" s="220"/>
      <c r="N28" s="228"/>
      <c r="O28" s="229"/>
      <c r="P28" s="229"/>
      <c r="Q28" s="229"/>
      <c r="R28" s="229"/>
      <c r="S28" s="241">
        <f>SUMIF(N14:N26,"=UE",S14:S26)</f>
        <v>3</v>
      </c>
    </row>
    <row r="29" spans="1:22" x14ac:dyDescent="0.2">
      <c r="A29" s="293"/>
      <c r="B29" s="244" t="s">
        <v>35</v>
      </c>
      <c r="C29" s="245"/>
      <c r="D29" s="246"/>
      <c r="E29" s="247"/>
      <c r="F29" s="247"/>
      <c r="G29" s="247"/>
      <c r="H29" s="247"/>
      <c r="I29" s="248">
        <f>SUMIF(C14:C26,"=S",I14:I26)</f>
        <v>0</v>
      </c>
      <c r="K29" s="293"/>
      <c r="L29" s="244" t="s">
        <v>35</v>
      </c>
      <c r="M29" s="245"/>
      <c r="N29" s="246"/>
      <c r="O29" s="247"/>
      <c r="P29" s="247"/>
      <c r="Q29" s="247"/>
      <c r="R29" s="247"/>
      <c r="S29" s="248">
        <f>SUMIF(M14:M26,"=S",S14:S26)</f>
        <v>0</v>
      </c>
    </row>
    <row r="30" spans="1:22" x14ac:dyDescent="0.2">
      <c r="A30" s="294"/>
      <c r="B30" s="250" t="s">
        <v>38</v>
      </c>
      <c r="C30" s="251"/>
      <c r="D30" s="252"/>
      <c r="E30" s="253"/>
      <c r="F30" s="253"/>
      <c r="G30" s="253"/>
      <c r="H30" s="253"/>
      <c r="I30" s="254">
        <f>SUMIF(C14:C26,"=ÜS",I14:I26)</f>
        <v>0</v>
      </c>
      <c r="K30" s="294"/>
      <c r="L30" s="250" t="s">
        <v>38</v>
      </c>
      <c r="M30" s="251"/>
      <c r="N30" s="252"/>
      <c r="O30" s="253"/>
      <c r="P30" s="253"/>
      <c r="Q30" s="253"/>
      <c r="R30" s="253"/>
      <c r="S30" s="254">
        <f>SUMIF(M14:M26,"=ÜS",S14:S26)</f>
        <v>0</v>
      </c>
    </row>
    <row r="31" spans="1:22" ht="20.100000000000001" customHeight="1" x14ac:dyDescent="0.2">
      <c r="A31" s="352" t="s">
        <v>11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1:22" x14ac:dyDescent="0.2">
      <c r="A32" s="347" t="s">
        <v>12</v>
      </c>
      <c r="B32" s="347"/>
      <c r="C32" s="347"/>
      <c r="D32" s="347"/>
      <c r="E32" s="347"/>
      <c r="F32" s="347"/>
      <c r="G32" s="347"/>
      <c r="H32" s="347"/>
      <c r="I32" s="347"/>
      <c r="J32" s="224"/>
      <c r="K32" s="347" t="s">
        <v>13</v>
      </c>
      <c r="L32" s="347"/>
      <c r="M32" s="347"/>
      <c r="N32" s="347"/>
      <c r="O32" s="347"/>
      <c r="P32" s="347"/>
      <c r="Q32" s="347"/>
      <c r="R32" s="347"/>
      <c r="S32" s="347"/>
    </row>
    <row r="33" spans="1:19" s="207" customFormat="1" ht="24" x14ac:dyDescent="0.25">
      <c r="A33" s="290" t="s">
        <v>31</v>
      </c>
      <c r="B33" s="214" t="s">
        <v>24</v>
      </c>
      <c r="C33" s="215" t="s">
        <v>25</v>
      </c>
      <c r="D33" s="216" t="s">
        <v>21</v>
      </c>
      <c r="E33" s="215" t="s">
        <v>6</v>
      </c>
      <c r="F33" s="215" t="s">
        <v>7</v>
      </c>
      <c r="G33" s="215" t="s">
        <v>8</v>
      </c>
      <c r="H33" s="255" t="s">
        <v>9</v>
      </c>
      <c r="I33" s="215" t="s">
        <v>10</v>
      </c>
      <c r="J33" s="225"/>
      <c r="K33" s="290" t="s">
        <v>31</v>
      </c>
      <c r="L33" s="214" t="s">
        <v>24</v>
      </c>
      <c r="M33" s="215" t="s">
        <v>25</v>
      </c>
      <c r="N33" s="216" t="s">
        <v>21</v>
      </c>
      <c r="O33" s="215" t="s">
        <v>6</v>
      </c>
      <c r="P33" s="215" t="s">
        <v>7</v>
      </c>
      <c r="Q33" s="215" t="s">
        <v>8</v>
      </c>
      <c r="R33" s="255" t="s">
        <v>9</v>
      </c>
      <c r="S33" s="215" t="s">
        <v>10</v>
      </c>
    </row>
    <row r="34" spans="1:19" x14ac:dyDescent="0.2">
      <c r="A34" s="223" t="s">
        <v>158</v>
      </c>
      <c r="B34" s="228" t="s">
        <v>62</v>
      </c>
      <c r="C34" s="220" t="s">
        <v>34</v>
      </c>
      <c r="D34" s="220" t="s">
        <v>22</v>
      </c>
      <c r="E34" s="220">
        <v>2</v>
      </c>
      <c r="F34" s="220">
        <v>0</v>
      </c>
      <c r="G34" s="220">
        <v>0</v>
      </c>
      <c r="H34" s="229">
        <f>E34+(F34+G34)/2</f>
        <v>2</v>
      </c>
      <c r="I34" s="220">
        <v>3</v>
      </c>
      <c r="K34" s="223" t="s">
        <v>166</v>
      </c>
      <c r="L34" s="228" t="s">
        <v>74</v>
      </c>
      <c r="M34" s="220" t="s">
        <v>34</v>
      </c>
      <c r="N34" s="220" t="s">
        <v>22</v>
      </c>
      <c r="O34" s="220">
        <v>2</v>
      </c>
      <c r="P34" s="220">
        <v>0</v>
      </c>
      <c r="Q34" s="220">
        <v>0</v>
      </c>
      <c r="R34" s="229">
        <f>O34+(P34+Q34)/2</f>
        <v>2</v>
      </c>
      <c r="S34" s="220">
        <v>3</v>
      </c>
    </row>
    <row r="35" spans="1:19" x14ac:dyDescent="0.2">
      <c r="A35" s="223" t="s">
        <v>159</v>
      </c>
      <c r="B35" s="137" t="s">
        <v>63</v>
      </c>
      <c r="C35" s="220" t="s">
        <v>34</v>
      </c>
      <c r="D35" s="220" t="s">
        <v>22</v>
      </c>
      <c r="E35" s="220">
        <v>4</v>
      </c>
      <c r="F35" s="220">
        <v>0</v>
      </c>
      <c r="G35" s="220">
        <v>0</v>
      </c>
      <c r="H35" s="229">
        <v>4</v>
      </c>
      <c r="I35" s="220">
        <v>5</v>
      </c>
      <c r="K35" s="223" t="s">
        <v>167</v>
      </c>
      <c r="L35" s="228" t="s">
        <v>75</v>
      </c>
      <c r="M35" s="220" t="s">
        <v>34</v>
      </c>
      <c r="N35" s="220" t="s">
        <v>22</v>
      </c>
      <c r="O35" s="220">
        <v>2</v>
      </c>
      <c r="P35" s="220">
        <v>0</v>
      </c>
      <c r="Q35" s="220">
        <v>0</v>
      </c>
      <c r="R35" s="229">
        <f t="shared" ref="R35:R42" si="2">O35+(P35+Q35)/2</f>
        <v>2</v>
      </c>
      <c r="S35" s="220">
        <v>2</v>
      </c>
    </row>
    <row r="36" spans="1:19" x14ac:dyDescent="0.2">
      <c r="A36" s="223" t="s">
        <v>160</v>
      </c>
      <c r="B36" s="137" t="s">
        <v>64</v>
      </c>
      <c r="C36" s="220" t="s">
        <v>34</v>
      </c>
      <c r="D36" s="220" t="s">
        <v>22</v>
      </c>
      <c r="E36" s="220">
        <v>4</v>
      </c>
      <c r="F36" s="220">
        <v>0</v>
      </c>
      <c r="G36" s="220">
        <v>0</v>
      </c>
      <c r="H36" s="229">
        <v>4</v>
      </c>
      <c r="I36" s="220">
        <v>5</v>
      </c>
      <c r="K36" s="223" t="s">
        <v>168</v>
      </c>
      <c r="L36" s="228" t="s">
        <v>76</v>
      </c>
      <c r="M36" s="220" t="s">
        <v>34</v>
      </c>
      <c r="N36" s="220" t="s">
        <v>22</v>
      </c>
      <c r="O36" s="220">
        <v>2</v>
      </c>
      <c r="P36" s="220">
        <v>0</v>
      </c>
      <c r="Q36" s="220">
        <v>0</v>
      </c>
      <c r="R36" s="229">
        <f t="shared" si="2"/>
        <v>2</v>
      </c>
      <c r="S36" s="220">
        <v>3</v>
      </c>
    </row>
    <row r="37" spans="1:19" x14ac:dyDescent="0.2">
      <c r="A37" s="223" t="s">
        <v>161</v>
      </c>
      <c r="B37" s="137" t="s">
        <v>65</v>
      </c>
      <c r="C37" s="220" t="s">
        <v>34</v>
      </c>
      <c r="D37" s="221" t="s">
        <v>22</v>
      </c>
      <c r="E37" s="221">
        <v>2</v>
      </c>
      <c r="F37" s="221">
        <v>0</v>
      </c>
      <c r="G37" s="221">
        <v>0</v>
      </c>
      <c r="H37" s="229">
        <f t="shared" ref="H37:H42" si="3">E37+(F37+G37)/2</f>
        <v>2</v>
      </c>
      <c r="I37" s="256">
        <v>3</v>
      </c>
      <c r="K37" s="223" t="s">
        <v>169</v>
      </c>
      <c r="L37" s="137" t="s">
        <v>77</v>
      </c>
      <c r="M37" s="220" t="s">
        <v>34</v>
      </c>
      <c r="N37" s="220" t="s">
        <v>22</v>
      </c>
      <c r="O37" s="220">
        <v>2</v>
      </c>
      <c r="P37" s="220">
        <v>0</v>
      </c>
      <c r="Q37" s="220">
        <v>0</v>
      </c>
      <c r="R37" s="229">
        <f t="shared" si="2"/>
        <v>2</v>
      </c>
      <c r="S37" s="220">
        <v>3</v>
      </c>
    </row>
    <row r="38" spans="1:19" x14ac:dyDescent="0.2">
      <c r="A38" s="223" t="s">
        <v>162</v>
      </c>
      <c r="B38" s="137" t="s">
        <v>66</v>
      </c>
      <c r="C38" s="220" t="s">
        <v>34</v>
      </c>
      <c r="D38" s="221" t="s">
        <v>22</v>
      </c>
      <c r="E38" s="221">
        <v>2</v>
      </c>
      <c r="F38" s="221">
        <v>0</v>
      </c>
      <c r="G38" s="221">
        <v>0</v>
      </c>
      <c r="H38" s="229">
        <f t="shared" si="3"/>
        <v>2</v>
      </c>
      <c r="I38" s="221">
        <v>2</v>
      </c>
      <c r="K38" s="223" t="s">
        <v>170</v>
      </c>
      <c r="L38" s="137" t="s">
        <v>78</v>
      </c>
      <c r="M38" s="220" t="s">
        <v>34</v>
      </c>
      <c r="N38" s="220" t="s">
        <v>22</v>
      </c>
      <c r="O38" s="220">
        <v>2</v>
      </c>
      <c r="P38" s="220">
        <v>0</v>
      </c>
      <c r="Q38" s="220">
        <v>0</v>
      </c>
      <c r="R38" s="229">
        <f t="shared" si="2"/>
        <v>2</v>
      </c>
      <c r="S38" s="220">
        <v>2</v>
      </c>
    </row>
    <row r="39" spans="1:19" x14ac:dyDescent="0.2">
      <c r="A39" s="223" t="s">
        <v>163</v>
      </c>
      <c r="B39" s="137" t="s">
        <v>67</v>
      </c>
      <c r="C39" s="220" t="s">
        <v>34</v>
      </c>
      <c r="D39" s="221" t="s">
        <v>22</v>
      </c>
      <c r="E39" s="221">
        <v>3</v>
      </c>
      <c r="F39" s="221">
        <v>0</v>
      </c>
      <c r="G39" s="221">
        <v>0</v>
      </c>
      <c r="H39" s="229">
        <v>3</v>
      </c>
      <c r="I39" s="221">
        <v>3</v>
      </c>
      <c r="K39" s="223" t="s">
        <v>171</v>
      </c>
      <c r="L39" s="228" t="s">
        <v>79</v>
      </c>
      <c r="M39" s="220" t="s">
        <v>34</v>
      </c>
      <c r="N39" s="220" t="s">
        <v>22</v>
      </c>
      <c r="O39" s="220">
        <v>2</v>
      </c>
      <c r="P39" s="220">
        <v>0</v>
      </c>
      <c r="Q39" s="220">
        <v>0</v>
      </c>
      <c r="R39" s="229">
        <f t="shared" si="2"/>
        <v>2</v>
      </c>
      <c r="S39" s="220">
        <v>2</v>
      </c>
    </row>
    <row r="40" spans="1:19" x14ac:dyDescent="0.2">
      <c r="A40" s="223" t="s">
        <v>164</v>
      </c>
      <c r="B40" s="233" t="s">
        <v>68</v>
      </c>
      <c r="C40" s="231" t="s">
        <v>34</v>
      </c>
      <c r="D40" s="221" t="s">
        <v>22</v>
      </c>
      <c r="E40" s="221">
        <v>2</v>
      </c>
      <c r="F40" s="221">
        <v>0</v>
      </c>
      <c r="G40" s="221">
        <v>0</v>
      </c>
      <c r="H40" s="229">
        <f t="shared" si="3"/>
        <v>2</v>
      </c>
      <c r="I40" s="221">
        <v>2</v>
      </c>
      <c r="K40" s="223" t="s">
        <v>172</v>
      </c>
      <c r="L40" s="233" t="s">
        <v>80</v>
      </c>
      <c r="M40" s="231" t="s">
        <v>34</v>
      </c>
      <c r="N40" s="231" t="s">
        <v>22</v>
      </c>
      <c r="O40" s="231">
        <v>2</v>
      </c>
      <c r="P40" s="231">
        <v>0</v>
      </c>
      <c r="Q40" s="231">
        <v>0</v>
      </c>
      <c r="R40" s="232">
        <f t="shared" si="2"/>
        <v>2</v>
      </c>
      <c r="S40" s="231">
        <v>2</v>
      </c>
    </row>
    <row r="41" spans="1:19" x14ac:dyDescent="0.2">
      <c r="A41" s="223" t="s">
        <v>165</v>
      </c>
      <c r="B41" s="233" t="s">
        <v>69</v>
      </c>
      <c r="C41" s="231" t="s">
        <v>34</v>
      </c>
      <c r="D41" s="221" t="s">
        <v>22</v>
      </c>
      <c r="E41" s="221">
        <v>3</v>
      </c>
      <c r="F41" s="221">
        <v>0</v>
      </c>
      <c r="G41" s="221">
        <v>0</v>
      </c>
      <c r="H41" s="229">
        <v>3</v>
      </c>
      <c r="I41" s="256">
        <v>3</v>
      </c>
      <c r="K41" s="223" t="s">
        <v>173</v>
      </c>
      <c r="L41" s="233" t="s">
        <v>81</v>
      </c>
      <c r="M41" s="231" t="s">
        <v>34</v>
      </c>
      <c r="N41" s="231" t="s">
        <v>22</v>
      </c>
      <c r="O41" s="231">
        <v>3</v>
      </c>
      <c r="P41" s="231">
        <v>0</v>
      </c>
      <c r="Q41" s="231">
        <v>0</v>
      </c>
      <c r="R41" s="232">
        <v>3</v>
      </c>
      <c r="S41" s="221">
        <v>3</v>
      </c>
    </row>
    <row r="42" spans="1:19" x14ac:dyDescent="0.2">
      <c r="A42" s="295" t="s">
        <v>72</v>
      </c>
      <c r="B42" s="257" t="s">
        <v>70</v>
      </c>
      <c r="C42" s="19" t="s">
        <v>32</v>
      </c>
      <c r="D42" s="19" t="s">
        <v>20</v>
      </c>
      <c r="E42" s="19">
        <v>2</v>
      </c>
      <c r="F42" s="19">
        <v>0</v>
      </c>
      <c r="G42" s="19">
        <v>0</v>
      </c>
      <c r="H42" s="258">
        <f t="shared" si="3"/>
        <v>2</v>
      </c>
      <c r="I42" s="19">
        <v>2</v>
      </c>
      <c r="K42" s="223" t="s">
        <v>174</v>
      </c>
      <c r="L42" s="164" t="s">
        <v>82</v>
      </c>
      <c r="M42" s="231" t="s">
        <v>34</v>
      </c>
      <c r="N42" s="231" t="s">
        <v>22</v>
      </c>
      <c r="O42" s="231">
        <v>2</v>
      </c>
      <c r="P42" s="231">
        <v>0</v>
      </c>
      <c r="Q42" s="231">
        <v>0</v>
      </c>
      <c r="R42" s="232">
        <f t="shared" si="2"/>
        <v>2</v>
      </c>
      <c r="S42" s="231">
        <v>3</v>
      </c>
    </row>
    <row r="43" spans="1:19" x14ac:dyDescent="0.2">
      <c r="A43" s="295" t="s">
        <v>73</v>
      </c>
      <c r="B43" s="257" t="s">
        <v>71</v>
      </c>
      <c r="C43" s="19" t="s">
        <v>32</v>
      </c>
      <c r="D43" s="19" t="s">
        <v>20</v>
      </c>
      <c r="E43" s="19">
        <v>2</v>
      </c>
      <c r="F43" s="19">
        <v>0</v>
      </c>
      <c r="G43" s="19">
        <v>0</v>
      </c>
      <c r="H43" s="258">
        <f>E43+(F43+G43)/2</f>
        <v>2</v>
      </c>
      <c r="I43" s="19">
        <v>2</v>
      </c>
      <c r="J43" s="238"/>
      <c r="K43" s="223" t="s">
        <v>175</v>
      </c>
      <c r="L43" s="165" t="s">
        <v>83</v>
      </c>
      <c r="M43" s="231" t="s">
        <v>34</v>
      </c>
      <c r="N43" s="231" t="s">
        <v>22</v>
      </c>
      <c r="O43" s="231">
        <v>2</v>
      </c>
      <c r="P43" s="231">
        <v>0</v>
      </c>
      <c r="Q43" s="231">
        <v>0</v>
      </c>
      <c r="R43" s="232">
        <f>O43+(P43+Q43)/2</f>
        <v>2</v>
      </c>
      <c r="S43" s="231">
        <v>3</v>
      </c>
    </row>
    <row r="44" spans="1:19" x14ac:dyDescent="0.2">
      <c r="A44" s="296"/>
      <c r="B44" s="260"/>
      <c r="C44" s="261"/>
      <c r="D44" s="262"/>
      <c r="E44" s="263"/>
      <c r="F44" s="263"/>
      <c r="G44" s="263"/>
      <c r="H44" s="264"/>
      <c r="I44" s="263"/>
      <c r="J44" s="238"/>
      <c r="K44" s="295" t="s">
        <v>86</v>
      </c>
      <c r="L44" s="265" t="s">
        <v>84</v>
      </c>
      <c r="M44" s="19" t="s">
        <v>32</v>
      </c>
      <c r="N44" s="19" t="s">
        <v>22</v>
      </c>
      <c r="O44" s="19">
        <v>2</v>
      </c>
      <c r="P44" s="19">
        <v>0</v>
      </c>
      <c r="Q44" s="19">
        <v>0</v>
      </c>
      <c r="R44" s="258">
        <f t="shared" ref="R44:R45" si="4">O44+(P44+Q44)/2</f>
        <v>2</v>
      </c>
      <c r="S44" s="19">
        <v>2</v>
      </c>
    </row>
    <row r="45" spans="1:19" x14ac:dyDescent="0.2">
      <c r="A45" s="296"/>
      <c r="B45" s="260"/>
      <c r="C45" s="261"/>
      <c r="D45" s="262"/>
      <c r="E45" s="263"/>
      <c r="F45" s="263"/>
      <c r="G45" s="263"/>
      <c r="H45" s="264"/>
      <c r="I45" s="263"/>
      <c r="J45" s="238"/>
      <c r="K45" s="295" t="s">
        <v>87</v>
      </c>
      <c r="L45" s="257" t="s">
        <v>85</v>
      </c>
      <c r="M45" s="19" t="s">
        <v>32</v>
      </c>
      <c r="N45" s="19" t="s">
        <v>20</v>
      </c>
      <c r="O45" s="19">
        <v>2</v>
      </c>
      <c r="P45" s="19">
        <v>0</v>
      </c>
      <c r="Q45" s="19">
        <v>0</v>
      </c>
      <c r="R45" s="258">
        <f t="shared" si="4"/>
        <v>2</v>
      </c>
      <c r="S45" s="19">
        <v>2</v>
      </c>
    </row>
    <row r="46" spans="1:19" x14ac:dyDescent="0.2">
      <c r="A46" s="297"/>
      <c r="B46" s="267" t="s">
        <v>23</v>
      </c>
      <c r="C46" s="348"/>
      <c r="D46" s="349"/>
      <c r="E46" s="268">
        <f>SUM(E34:E45)</f>
        <v>26</v>
      </c>
      <c r="F46" s="268">
        <f>SUM(F34:F43)</f>
        <v>0</v>
      </c>
      <c r="G46" s="268">
        <f>SUM(G34:G43)</f>
        <v>0</v>
      </c>
      <c r="H46" s="268">
        <f>E46+(F46+G46)/2</f>
        <v>26</v>
      </c>
      <c r="I46" s="268">
        <f>SUM(I34:I45)</f>
        <v>30</v>
      </c>
      <c r="J46" s="238"/>
      <c r="K46" s="297"/>
      <c r="L46" s="267" t="s">
        <v>23</v>
      </c>
      <c r="M46" s="269"/>
      <c r="N46" s="270"/>
      <c r="O46" s="268">
        <f>SUM(O34:O45)</f>
        <v>25</v>
      </c>
      <c r="P46" s="268">
        <f>SUM(P34:P43)</f>
        <v>0</v>
      </c>
      <c r="Q46" s="268">
        <f>SUM(Q34:Q43)</f>
        <v>0</v>
      </c>
      <c r="R46" s="268">
        <f>O46+(P46+Q46)/2</f>
        <v>25</v>
      </c>
      <c r="S46" s="268">
        <f>SUM(S34:S45)</f>
        <v>30</v>
      </c>
    </row>
    <row r="47" spans="1:19" x14ac:dyDescent="0.2">
      <c r="A47" s="223"/>
      <c r="B47" s="242" t="s">
        <v>36</v>
      </c>
      <c r="C47" s="220"/>
      <c r="D47" s="228"/>
      <c r="E47" s="220"/>
      <c r="F47" s="220"/>
      <c r="G47" s="220"/>
      <c r="H47" s="220"/>
      <c r="I47" s="240">
        <f>SUMIF(D34:D43,"=UE",I34:I43)</f>
        <v>4</v>
      </c>
      <c r="J47" s="271"/>
      <c r="K47" s="223"/>
      <c r="L47" s="242" t="s">
        <v>36</v>
      </c>
      <c r="M47" s="220"/>
      <c r="N47" s="228"/>
      <c r="O47" s="228"/>
      <c r="P47" s="228"/>
      <c r="Q47" s="228"/>
      <c r="R47" s="228"/>
      <c r="S47" s="240">
        <f ca="1">SUMIF(N34:N45,"=UE",S34:S44)</f>
        <v>2</v>
      </c>
    </row>
    <row r="48" spans="1:19" x14ac:dyDescent="0.2">
      <c r="A48" s="293"/>
      <c r="B48" s="244" t="s">
        <v>35</v>
      </c>
      <c r="C48" s="245"/>
      <c r="D48" s="246"/>
      <c r="E48" s="247"/>
      <c r="F48" s="247"/>
      <c r="G48" s="247"/>
      <c r="H48" s="247"/>
      <c r="I48" s="248">
        <f>SUMIF(C34:C43,"=S",I34:I43)</f>
        <v>4</v>
      </c>
      <c r="K48" s="293"/>
      <c r="L48" s="244" t="s">
        <v>35</v>
      </c>
      <c r="M48" s="245"/>
      <c r="N48" s="246"/>
      <c r="O48" s="247"/>
      <c r="P48" s="247"/>
      <c r="Q48" s="247"/>
      <c r="R48" s="247"/>
      <c r="S48" s="248">
        <f ca="1">SUMIF(M34:M45,"=S",S34:S44)</f>
        <v>4</v>
      </c>
    </row>
    <row r="49" spans="1:19" x14ac:dyDescent="0.2">
      <c r="A49" s="294"/>
      <c r="B49" s="250" t="s">
        <v>38</v>
      </c>
      <c r="C49" s="251"/>
      <c r="D49" s="252"/>
      <c r="E49" s="253"/>
      <c r="F49" s="253"/>
      <c r="G49" s="253"/>
      <c r="H49" s="253"/>
      <c r="I49" s="254">
        <f>SUMIF(C34:C43,"=ÜS",I34:I43)</f>
        <v>0</v>
      </c>
      <c r="K49" s="294"/>
      <c r="L49" s="250" t="s">
        <v>38</v>
      </c>
      <c r="M49" s="251"/>
      <c r="N49" s="252"/>
      <c r="O49" s="253"/>
      <c r="P49" s="253"/>
      <c r="Q49" s="253"/>
      <c r="R49" s="253"/>
      <c r="S49" s="254">
        <f>SUMIF(M34:M44,"=ÜS",S34:S44)</f>
        <v>0</v>
      </c>
    </row>
    <row r="50" spans="1:19" ht="20.100000000000001" customHeight="1" x14ac:dyDescent="0.2">
      <c r="A50" s="352" t="s">
        <v>14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</row>
    <row r="51" spans="1:19" x14ac:dyDescent="0.2">
      <c r="A51" s="347" t="s">
        <v>15</v>
      </c>
      <c r="B51" s="347"/>
      <c r="C51" s="347"/>
      <c r="D51" s="347"/>
      <c r="E51" s="347"/>
      <c r="F51" s="347"/>
      <c r="G51" s="347"/>
      <c r="H51" s="347"/>
      <c r="I51" s="347"/>
      <c r="J51" s="224"/>
      <c r="K51" s="347" t="s">
        <v>16</v>
      </c>
      <c r="L51" s="347"/>
      <c r="M51" s="347"/>
      <c r="N51" s="347"/>
      <c r="O51" s="347"/>
      <c r="P51" s="347"/>
      <c r="Q51" s="347"/>
      <c r="R51" s="347"/>
      <c r="S51" s="347"/>
    </row>
    <row r="52" spans="1:19" ht="24" x14ac:dyDescent="0.2">
      <c r="A52" s="290" t="s">
        <v>31</v>
      </c>
      <c r="B52" s="214" t="s">
        <v>24</v>
      </c>
      <c r="C52" s="215" t="s">
        <v>25</v>
      </c>
      <c r="D52" s="216" t="s">
        <v>21</v>
      </c>
      <c r="E52" s="215" t="s">
        <v>6</v>
      </c>
      <c r="F52" s="215" t="s">
        <v>7</v>
      </c>
      <c r="G52" s="215" t="s">
        <v>8</v>
      </c>
      <c r="H52" s="255" t="s">
        <v>9</v>
      </c>
      <c r="I52" s="215" t="s">
        <v>10</v>
      </c>
      <c r="J52" s="225"/>
      <c r="K52" s="290" t="s">
        <v>31</v>
      </c>
      <c r="L52" s="214" t="s">
        <v>24</v>
      </c>
      <c r="M52" s="215" t="s">
        <v>25</v>
      </c>
      <c r="N52" s="216" t="s">
        <v>21</v>
      </c>
      <c r="O52" s="215" t="s">
        <v>6</v>
      </c>
      <c r="P52" s="215" t="s">
        <v>7</v>
      </c>
      <c r="Q52" s="215" t="s">
        <v>8</v>
      </c>
      <c r="R52" s="255" t="s">
        <v>9</v>
      </c>
      <c r="S52" s="215" t="s">
        <v>10</v>
      </c>
    </row>
    <row r="53" spans="1:19" x14ac:dyDescent="0.2">
      <c r="A53" s="223" t="s">
        <v>176</v>
      </c>
      <c r="B53" s="228" t="s">
        <v>88</v>
      </c>
      <c r="C53" s="220" t="s">
        <v>34</v>
      </c>
      <c r="D53" s="220" t="s">
        <v>22</v>
      </c>
      <c r="E53" s="220">
        <v>4</v>
      </c>
      <c r="F53" s="220">
        <v>0</v>
      </c>
      <c r="G53" s="220">
        <v>0</v>
      </c>
      <c r="H53" s="229">
        <v>4</v>
      </c>
      <c r="I53" s="220">
        <v>4</v>
      </c>
      <c r="K53" s="223" t="s">
        <v>182</v>
      </c>
      <c r="L53" s="228" t="s">
        <v>97</v>
      </c>
      <c r="M53" s="220" t="s">
        <v>34</v>
      </c>
      <c r="N53" s="220" t="s">
        <v>22</v>
      </c>
      <c r="O53" s="220">
        <v>2</v>
      </c>
      <c r="P53" s="220">
        <v>0</v>
      </c>
      <c r="Q53" s="220">
        <v>0</v>
      </c>
      <c r="R53" s="229">
        <f>O53+(P53+Q53)/2</f>
        <v>2</v>
      </c>
      <c r="S53" s="220">
        <v>4</v>
      </c>
    </row>
    <row r="54" spans="1:19" x14ac:dyDescent="0.2">
      <c r="A54" s="223" t="s">
        <v>177</v>
      </c>
      <c r="B54" s="228" t="s">
        <v>89</v>
      </c>
      <c r="C54" s="220" t="s">
        <v>34</v>
      </c>
      <c r="D54" s="220" t="s">
        <v>22</v>
      </c>
      <c r="E54" s="220">
        <v>4</v>
      </c>
      <c r="F54" s="220">
        <v>0</v>
      </c>
      <c r="G54" s="220">
        <v>0</v>
      </c>
      <c r="H54" s="229">
        <v>4</v>
      </c>
      <c r="I54" s="220">
        <v>4</v>
      </c>
      <c r="K54" s="223" t="s">
        <v>183</v>
      </c>
      <c r="L54" s="228" t="s">
        <v>98</v>
      </c>
      <c r="M54" s="220" t="s">
        <v>34</v>
      </c>
      <c r="N54" s="220" t="s">
        <v>22</v>
      </c>
      <c r="O54" s="220">
        <v>2</v>
      </c>
      <c r="P54" s="220">
        <v>0</v>
      </c>
      <c r="Q54" s="220">
        <v>0</v>
      </c>
      <c r="R54" s="229">
        <f t="shared" ref="R54:R61" si="5">O54+(P54+Q54)/2</f>
        <v>2</v>
      </c>
      <c r="S54" s="220">
        <v>4</v>
      </c>
    </row>
    <row r="55" spans="1:19" x14ac:dyDescent="0.2">
      <c r="A55" s="223" t="s">
        <v>178</v>
      </c>
      <c r="B55" s="228" t="s">
        <v>90</v>
      </c>
      <c r="C55" s="220" t="s">
        <v>34</v>
      </c>
      <c r="D55" s="220" t="s">
        <v>22</v>
      </c>
      <c r="E55" s="220">
        <v>2</v>
      </c>
      <c r="F55" s="220">
        <v>0</v>
      </c>
      <c r="G55" s="220">
        <v>0</v>
      </c>
      <c r="H55" s="229">
        <f t="shared" ref="H55:H62" si="6">E55+(F55+G55)/2</f>
        <v>2</v>
      </c>
      <c r="I55" s="220">
        <v>2</v>
      </c>
      <c r="K55" s="223" t="s">
        <v>184</v>
      </c>
      <c r="L55" s="228" t="s">
        <v>99</v>
      </c>
      <c r="M55" s="220" t="s">
        <v>34</v>
      </c>
      <c r="N55" s="220" t="s">
        <v>22</v>
      </c>
      <c r="O55" s="220">
        <v>2</v>
      </c>
      <c r="P55" s="220">
        <v>0</v>
      </c>
      <c r="Q55" s="220">
        <v>0</v>
      </c>
      <c r="R55" s="229">
        <f t="shared" si="5"/>
        <v>2</v>
      </c>
      <c r="S55" s="221">
        <v>2</v>
      </c>
    </row>
    <row r="56" spans="1:19" x14ac:dyDescent="0.2">
      <c r="A56" s="223" t="s">
        <v>179</v>
      </c>
      <c r="B56" s="228" t="s">
        <v>91</v>
      </c>
      <c r="C56" s="220" t="s">
        <v>34</v>
      </c>
      <c r="D56" s="220" t="s">
        <v>22</v>
      </c>
      <c r="E56" s="220">
        <v>2</v>
      </c>
      <c r="F56" s="220">
        <v>0</v>
      </c>
      <c r="G56" s="220">
        <v>0</v>
      </c>
      <c r="H56" s="229">
        <f t="shared" si="6"/>
        <v>2</v>
      </c>
      <c r="I56" s="220">
        <v>2</v>
      </c>
      <c r="K56" s="223" t="s">
        <v>185</v>
      </c>
      <c r="L56" s="177" t="s">
        <v>100</v>
      </c>
      <c r="M56" s="221" t="s">
        <v>34</v>
      </c>
      <c r="N56" s="221" t="s">
        <v>22</v>
      </c>
      <c r="O56" s="221">
        <v>2</v>
      </c>
      <c r="P56" s="221">
        <v>0</v>
      </c>
      <c r="Q56" s="221">
        <v>0</v>
      </c>
      <c r="R56" s="229">
        <f t="shared" si="5"/>
        <v>2</v>
      </c>
      <c r="S56" s="221">
        <v>4</v>
      </c>
    </row>
    <row r="57" spans="1:19" x14ac:dyDescent="0.2">
      <c r="A57" s="223" t="s">
        <v>180</v>
      </c>
      <c r="B57" s="272" t="s">
        <v>92</v>
      </c>
      <c r="C57" s="221" t="s">
        <v>34</v>
      </c>
      <c r="D57" s="221" t="s">
        <v>22</v>
      </c>
      <c r="E57" s="221">
        <v>2</v>
      </c>
      <c r="F57" s="221">
        <v>0</v>
      </c>
      <c r="G57" s="221">
        <v>0</v>
      </c>
      <c r="H57" s="229">
        <f t="shared" si="6"/>
        <v>2</v>
      </c>
      <c r="I57" s="221">
        <v>3</v>
      </c>
      <c r="K57" s="223" t="s">
        <v>186</v>
      </c>
      <c r="L57" s="177" t="s">
        <v>101</v>
      </c>
      <c r="M57" s="221" t="s">
        <v>34</v>
      </c>
      <c r="N57" s="221" t="s">
        <v>22</v>
      </c>
      <c r="O57" s="221">
        <v>2</v>
      </c>
      <c r="P57" s="221">
        <v>0</v>
      </c>
      <c r="Q57" s="221">
        <v>0</v>
      </c>
      <c r="R57" s="229">
        <f t="shared" si="5"/>
        <v>2</v>
      </c>
      <c r="S57" s="221">
        <v>3</v>
      </c>
    </row>
    <row r="58" spans="1:19" x14ac:dyDescent="0.2">
      <c r="A58" s="223" t="s">
        <v>181</v>
      </c>
      <c r="B58" s="177" t="s">
        <v>93</v>
      </c>
      <c r="C58" s="221" t="s">
        <v>34</v>
      </c>
      <c r="D58" s="221" t="s">
        <v>22</v>
      </c>
      <c r="E58" s="221">
        <v>2</v>
      </c>
      <c r="F58" s="221">
        <v>0</v>
      </c>
      <c r="G58" s="221">
        <v>0</v>
      </c>
      <c r="H58" s="229">
        <f t="shared" si="6"/>
        <v>2</v>
      </c>
      <c r="I58" s="221">
        <v>3</v>
      </c>
      <c r="K58" s="223" t="s">
        <v>187</v>
      </c>
      <c r="L58" s="177" t="s">
        <v>102</v>
      </c>
      <c r="M58" s="221" t="s">
        <v>34</v>
      </c>
      <c r="N58" s="221" t="s">
        <v>22</v>
      </c>
      <c r="O58" s="221">
        <v>2</v>
      </c>
      <c r="P58" s="221">
        <v>0</v>
      </c>
      <c r="Q58" s="221">
        <v>0</v>
      </c>
      <c r="R58" s="229">
        <f t="shared" si="5"/>
        <v>2</v>
      </c>
      <c r="S58" s="221">
        <v>4</v>
      </c>
    </row>
    <row r="59" spans="1:19" ht="24" x14ac:dyDescent="0.2">
      <c r="A59" s="298" t="s">
        <v>95</v>
      </c>
      <c r="B59" s="273" t="s">
        <v>128</v>
      </c>
      <c r="C59" s="19" t="s">
        <v>32</v>
      </c>
      <c r="D59" s="19" t="s">
        <v>22</v>
      </c>
      <c r="E59" s="19">
        <v>2</v>
      </c>
      <c r="F59" s="19">
        <v>2</v>
      </c>
      <c r="G59" s="19">
        <v>0</v>
      </c>
      <c r="H59" s="258">
        <v>3</v>
      </c>
      <c r="I59" s="19">
        <v>3</v>
      </c>
      <c r="K59" s="295" t="s">
        <v>104</v>
      </c>
      <c r="L59" s="257" t="s">
        <v>103</v>
      </c>
      <c r="M59" s="19" t="s">
        <v>32</v>
      </c>
      <c r="N59" s="19" t="s">
        <v>22</v>
      </c>
      <c r="O59" s="19">
        <v>2</v>
      </c>
      <c r="P59" s="19">
        <v>0</v>
      </c>
      <c r="Q59" s="19">
        <v>0</v>
      </c>
      <c r="R59" s="258">
        <f t="shared" si="5"/>
        <v>2</v>
      </c>
      <c r="S59" s="19">
        <v>2</v>
      </c>
    </row>
    <row r="60" spans="1:19" x14ac:dyDescent="0.2">
      <c r="A60" s="295" t="s">
        <v>96</v>
      </c>
      <c r="B60" s="257" t="s">
        <v>94</v>
      </c>
      <c r="C60" s="19" t="s">
        <v>32</v>
      </c>
      <c r="D60" s="19" t="s">
        <v>22</v>
      </c>
      <c r="E60" s="19">
        <v>2</v>
      </c>
      <c r="F60" s="19">
        <v>0</v>
      </c>
      <c r="G60" s="19">
        <v>0</v>
      </c>
      <c r="H60" s="258">
        <f t="shared" si="6"/>
        <v>2</v>
      </c>
      <c r="I60" s="19">
        <v>2</v>
      </c>
      <c r="K60" s="293"/>
      <c r="L60" s="246" t="s">
        <v>122</v>
      </c>
      <c r="M60" s="245" t="s">
        <v>32</v>
      </c>
      <c r="N60" s="245" t="s">
        <v>22</v>
      </c>
      <c r="O60" s="245">
        <v>2</v>
      </c>
      <c r="P60" s="245">
        <v>0</v>
      </c>
      <c r="Q60" s="245">
        <v>0</v>
      </c>
      <c r="R60" s="247">
        <f t="shared" si="5"/>
        <v>2</v>
      </c>
      <c r="S60" s="245">
        <v>4</v>
      </c>
    </row>
    <row r="61" spans="1:19" x14ac:dyDescent="0.2">
      <c r="A61" s="293"/>
      <c r="B61" s="246" t="s">
        <v>121</v>
      </c>
      <c r="C61" s="245" t="s">
        <v>32</v>
      </c>
      <c r="D61" s="245" t="s">
        <v>22</v>
      </c>
      <c r="E61" s="245">
        <v>2</v>
      </c>
      <c r="F61" s="245">
        <v>0</v>
      </c>
      <c r="G61" s="245">
        <v>0</v>
      </c>
      <c r="H61" s="247">
        <f t="shared" si="6"/>
        <v>2</v>
      </c>
      <c r="I61" s="245">
        <v>4</v>
      </c>
      <c r="K61" s="294"/>
      <c r="L61" s="252" t="s">
        <v>124</v>
      </c>
      <c r="M61" s="251" t="s">
        <v>37</v>
      </c>
      <c r="N61" s="251" t="s">
        <v>20</v>
      </c>
      <c r="O61" s="251">
        <v>2</v>
      </c>
      <c r="P61" s="251">
        <v>0</v>
      </c>
      <c r="Q61" s="251">
        <v>0</v>
      </c>
      <c r="R61" s="253">
        <f t="shared" si="5"/>
        <v>2</v>
      </c>
      <c r="S61" s="251">
        <v>3</v>
      </c>
    </row>
    <row r="62" spans="1:19" x14ac:dyDescent="0.2">
      <c r="A62" s="294"/>
      <c r="B62" s="252" t="s">
        <v>123</v>
      </c>
      <c r="C62" s="251" t="s">
        <v>37</v>
      </c>
      <c r="D62" s="251" t="s">
        <v>20</v>
      </c>
      <c r="E62" s="251">
        <v>2</v>
      </c>
      <c r="F62" s="251">
        <v>0</v>
      </c>
      <c r="G62" s="251">
        <v>0</v>
      </c>
      <c r="H62" s="253">
        <f t="shared" si="6"/>
        <v>2</v>
      </c>
      <c r="I62" s="251">
        <v>3</v>
      </c>
      <c r="K62" s="296"/>
      <c r="L62" s="274"/>
      <c r="M62" s="263"/>
      <c r="N62" s="263"/>
      <c r="O62" s="263"/>
      <c r="P62" s="263"/>
      <c r="Q62" s="263"/>
      <c r="R62" s="264"/>
      <c r="S62" s="263"/>
    </row>
    <row r="63" spans="1:19" x14ac:dyDescent="0.2">
      <c r="A63" s="297"/>
      <c r="B63" s="267" t="s">
        <v>23</v>
      </c>
      <c r="C63" s="348"/>
      <c r="D63" s="349"/>
      <c r="E63" s="268">
        <f>SUM(E53:E62)</f>
        <v>24</v>
      </c>
      <c r="F63" s="268">
        <f>SUM(F53:F61)</f>
        <v>2</v>
      </c>
      <c r="G63" s="268">
        <f>SUM(G53:G61)</f>
        <v>0</v>
      </c>
      <c r="H63" s="268">
        <f>E63+(F63+G63)/2</f>
        <v>25</v>
      </c>
      <c r="I63" s="268">
        <f>SUM(I53:I62)</f>
        <v>30</v>
      </c>
      <c r="J63" s="238"/>
      <c r="K63" s="297"/>
      <c r="L63" s="267" t="s">
        <v>23</v>
      </c>
      <c r="M63" s="269"/>
      <c r="N63" s="270"/>
      <c r="O63" s="268">
        <f>SUM(O53:O61)</f>
        <v>18</v>
      </c>
      <c r="P63" s="268">
        <f>SUM(P53:P61)</f>
        <v>0</v>
      </c>
      <c r="Q63" s="268">
        <f>SUM(Q53:Q61)</f>
        <v>0</v>
      </c>
      <c r="R63" s="268">
        <f>O63+(P63+Q63)/2</f>
        <v>18</v>
      </c>
      <c r="S63" s="268">
        <f>SUM(S53:S61)</f>
        <v>30</v>
      </c>
    </row>
    <row r="64" spans="1:19" x14ac:dyDescent="0.2">
      <c r="A64" s="223"/>
      <c r="B64" s="242" t="s">
        <v>36</v>
      </c>
      <c r="C64" s="220"/>
      <c r="D64" s="228"/>
      <c r="E64" s="220"/>
      <c r="F64" s="220"/>
      <c r="G64" s="220"/>
      <c r="H64" s="220"/>
      <c r="I64" s="240">
        <f>SUMIF(D53:D62,"=UE",I53:I62)</f>
        <v>3</v>
      </c>
      <c r="J64" s="271"/>
      <c r="K64" s="223"/>
      <c r="L64" s="242" t="s">
        <v>36</v>
      </c>
      <c r="M64" s="220"/>
      <c r="N64" s="228"/>
      <c r="O64" s="228"/>
      <c r="P64" s="228"/>
      <c r="Q64" s="228"/>
      <c r="R64" s="228"/>
      <c r="S64" s="240">
        <f>SUMIF(N53:N61,"=UE",S53:S61)</f>
        <v>3</v>
      </c>
    </row>
    <row r="65" spans="1:19" x14ac:dyDescent="0.2">
      <c r="A65" s="293"/>
      <c r="B65" s="244" t="s">
        <v>35</v>
      </c>
      <c r="C65" s="245"/>
      <c r="D65" s="246"/>
      <c r="E65" s="247"/>
      <c r="F65" s="247"/>
      <c r="G65" s="247"/>
      <c r="H65" s="247"/>
      <c r="I65" s="248">
        <f>SUMIF(C53:C62,"=S",I53:I62)</f>
        <v>9</v>
      </c>
      <c r="K65" s="293"/>
      <c r="L65" s="244" t="s">
        <v>35</v>
      </c>
      <c r="M65" s="245"/>
      <c r="N65" s="246"/>
      <c r="O65" s="247"/>
      <c r="P65" s="247"/>
      <c r="Q65" s="247"/>
      <c r="R65" s="247"/>
      <c r="S65" s="248">
        <f>SUMIF(M53:M61,"=S",S53:S61)</f>
        <v>6</v>
      </c>
    </row>
    <row r="66" spans="1:19" x14ac:dyDescent="0.2">
      <c r="A66" s="294"/>
      <c r="B66" s="250" t="s">
        <v>38</v>
      </c>
      <c r="C66" s="251"/>
      <c r="D66" s="252"/>
      <c r="E66" s="253"/>
      <c r="F66" s="253"/>
      <c r="G66" s="253"/>
      <c r="H66" s="253"/>
      <c r="I66" s="254">
        <f>SUMIF(C53:C62,"=ÜS",I53:I62)</f>
        <v>3</v>
      </c>
      <c r="K66" s="294"/>
      <c r="L66" s="250" t="s">
        <v>38</v>
      </c>
      <c r="M66" s="251"/>
      <c r="N66" s="252"/>
      <c r="O66" s="253"/>
      <c r="P66" s="253"/>
      <c r="Q66" s="253"/>
      <c r="R66" s="253"/>
      <c r="S66" s="254">
        <f>SUMIF(M53:M61,"=ÜS",S53:S61)</f>
        <v>3</v>
      </c>
    </row>
    <row r="67" spans="1:19" ht="20.100000000000001" customHeight="1" x14ac:dyDescent="0.2">
      <c r="A67" s="352" t="s">
        <v>17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</row>
    <row r="68" spans="1:19" x14ac:dyDescent="0.2">
      <c r="A68" s="347" t="s">
        <v>18</v>
      </c>
      <c r="B68" s="347"/>
      <c r="C68" s="347"/>
      <c r="D68" s="347"/>
      <c r="E68" s="347"/>
      <c r="F68" s="347"/>
      <c r="G68" s="347"/>
      <c r="H68" s="347"/>
      <c r="I68" s="347"/>
      <c r="J68" s="224"/>
      <c r="K68" s="347" t="s">
        <v>19</v>
      </c>
      <c r="L68" s="347"/>
      <c r="M68" s="347"/>
      <c r="N68" s="347"/>
      <c r="O68" s="347"/>
      <c r="P68" s="347"/>
      <c r="Q68" s="347"/>
      <c r="R68" s="347"/>
      <c r="S68" s="347"/>
    </row>
    <row r="69" spans="1:19" ht="24" x14ac:dyDescent="0.2">
      <c r="A69" s="290" t="s">
        <v>31</v>
      </c>
      <c r="B69" s="214" t="s">
        <v>24</v>
      </c>
      <c r="C69" s="215" t="s">
        <v>25</v>
      </c>
      <c r="D69" s="216" t="s">
        <v>21</v>
      </c>
      <c r="E69" s="215" t="s">
        <v>6</v>
      </c>
      <c r="F69" s="215" t="s">
        <v>7</v>
      </c>
      <c r="G69" s="215" t="s">
        <v>8</v>
      </c>
      <c r="H69" s="255" t="s">
        <v>9</v>
      </c>
      <c r="I69" s="215" t="s">
        <v>10</v>
      </c>
      <c r="J69" s="225"/>
      <c r="K69" s="290" t="s">
        <v>31</v>
      </c>
      <c r="L69" s="214" t="s">
        <v>24</v>
      </c>
      <c r="M69" s="215" t="s">
        <v>25</v>
      </c>
      <c r="N69" s="216" t="s">
        <v>21</v>
      </c>
      <c r="O69" s="215" t="s">
        <v>6</v>
      </c>
      <c r="P69" s="215" t="s">
        <v>7</v>
      </c>
      <c r="Q69" s="215" t="s">
        <v>8</v>
      </c>
      <c r="R69" s="255" t="s">
        <v>9</v>
      </c>
      <c r="S69" s="215" t="s">
        <v>10</v>
      </c>
    </row>
    <row r="70" spans="1:19" x14ac:dyDescent="0.2">
      <c r="A70" s="283" t="s">
        <v>188</v>
      </c>
      <c r="B70" s="272" t="s">
        <v>105</v>
      </c>
      <c r="C70" s="221" t="s">
        <v>34</v>
      </c>
      <c r="D70" s="221" t="s">
        <v>22</v>
      </c>
      <c r="E70" s="221">
        <v>2</v>
      </c>
      <c r="F70" s="221">
        <v>0</v>
      </c>
      <c r="G70" s="221">
        <v>0</v>
      </c>
      <c r="H70" s="229">
        <f>E70+(F70+G70)/2</f>
        <v>2</v>
      </c>
      <c r="I70" s="221">
        <v>2</v>
      </c>
      <c r="K70" s="223" t="s">
        <v>192</v>
      </c>
      <c r="L70" s="272" t="s">
        <v>113</v>
      </c>
      <c r="M70" s="221" t="s">
        <v>34</v>
      </c>
      <c r="N70" s="221" t="s">
        <v>22</v>
      </c>
      <c r="O70" s="221">
        <v>3</v>
      </c>
      <c r="P70" s="221">
        <v>0</v>
      </c>
      <c r="Q70" s="221">
        <v>0</v>
      </c>
      <c r="R70" s="229">
        <f>O70+(P70+Q70)/2</f>
        <v>3</v>
      </c>
      <c r="S70" s="221">
        <v>5</v>
      </c>
    </row>
    <row r="71" spans="1:19" x14ac:dyDescent="0.2">
      <c r="A71" s="283" t="s">
        <v>189</v>
      </c>
      <c r="B71" s="272" t="s">
        <v>106</v>
      </c>
      <c r="C71" s="221" t="s">
        <v>34</v>
      </c>
      <c r="D71" s="221" t="s">
        <v>22</v>
      </c>
      <c r="E71" s="221">
        <v>1</v>
      </c>
      <c r="F71" s="221">
        <v>0</v>
      </c>
      <c r="G71" s="221">
        <v>0</v>
      </c>
      <c r="H71" s="229">
        <f t="shared" ref="H71:H75" si="7">E71+(F71+G71)/2</f>
        <v>1</v>
      </c>
      <c r="I71" s="221">
        <v>2</v>
      </c>
      <c r="K71" s="223" t="s">
        <v>193</v>
      </c>
      <c r="L71" s="272" t="s">
        <v>114</v>
      </c>
      <c r="M71" s="221" t="s">
        <v>34</v>
      </c>
      <c r="N71" s="221" t="s">
        <v>22</v>
      </c>
      <c r="O71" s="221">
        <v>2</v>
      </c>
      <c r="P71" s="221">
        <v>0</v>
      </c>
      <c r="Q71" s="221">
        <v>0</v>
      </c>
      <c r="R71" s="229">
        <f t="shared" ref="R71:R75" si="8">O71+(P71+Q71)/2</f>
        <v>2</v>
      </c>
      <c r="S71" s="221">
        <v>3</v>
      </c>
    </row>
    <row r="72" spans="1:19" x14ac:dyDescent="0.2">
      <c r="A72" s="283" t="s">
        <v>190</v>
      </c>
      <c r="B72" s="272" t="s">
        <v>107</v>
      </c>
      <c r="C72" s="221" t="s">
        <v>34</v>
      </c>
      <c r="D72" s="221" t="s">
        <v>22</v>
      </c>
      <c r="E72" s="221">
        <v>3</v>
      </c>
      <c r="F72" s="221">
        <v>0</v>
      </c>
      <c r="G72" s="221">
        <v>0</v>
      </c>
      <c r="H72" s="229">
        <f t="shared" si="7"/>
        <v>3</v>
      </c>
      <c r="I72" s="221">
        <v>3</v>
      </c>
      <c r="K72" s="223" t="s">
        <v>194</v>
      </c>
      <c r="L72" s="272" t="s">
        <v>115</v>
      </c>
      <c r="M72" s="221" t="s">
        <v>34</v>
      </c>
      <c r="N72" s="221" t="s">
        <v>20</v>
      </c>
      <c r="O72" s="221">
        <v>1</v>
      </c>
      <c r="P72" s="221">
        <v>0</v>
      </c>
      <c r="Q72" s="221">
        <v>0</v>
      </c>
      <c r="R72" s="229">
        <f t="shared" si="8"/>
        <v>1</v>
      </c>
      <c r="S72" s="221">
        <v>3</v>
      </c>
    </row>
    <row r="73" spans="1:19" x14ac:dyDescent="0.2">
      <c r="A73" s="283" t="s">
        <v>191</v>
      </c>
      <c r="B73" s="177" t="s">
        <v>108</v>
      </c>
      <c r="C73" s="221" t="s">
        <v>34</v>
      </c>
      <c r="D73" s="221" t="s">
        <v>22</v>
      </c>
      <c r="E73" s="221">
        <v>2</v>
      </c>
      <c r="F73" s="221">
        <v>0</v>
      </c>
      <c r="G73" s="221">
        <v>0</v>
      </c>
      <c r="H73" s="229">
        <f t="shared" si="7"/>
        <v>2</v>
      </c>
      <c r="I73" s="221">
        <v>2</v>
      </c>
      <c r="K73" s="223" t="s">
        <v>195</v>
      </c>
      <c r="L73" s="272" t="s">
        <v>116</v>
      </c>
      <c r="M73" s="221" t="s">
        <v>34</v>
      </c>
      <c r="N73" s="221" t="s">
        <v>22</v>
      </c>
      <c r="O73" s="221">
        <v>2</v>
      </c>
      <c r="P73" s="221">
        <v>0</v>
      </c>
      <c r="Q73" s="221">
        <v>0</v>
      </c>
      <c r="R73" s="229">
        <f>O73+(P73+Q73)/2</f>
        <v>2</v>
      </c>
      <c r="S73" s="221">
        <v>5</v>
      </c>
    </row>
    <row r="74" spans="1:19" x14ac:dyDescent="0.2">
      <c r="A74" s="295" t="s">
        <v>111</v>
      </c>
      <c r="B74" s="257" t="s">
        <v>109</v>
      </c>
      <c r="C74" s="19" t="s">
        <v>32</v>
      </c>
      <c r="D74" s="19" t="s">
        <v>22</v>
      </c>
      <c r="E74" s="19">
        <v>2</v>
      </c>
      <c r="F74" s="19">
        <v>2</v>
      </c>
      <c r="G74" s="19">
        <v>0</v>
      </c>
      <c r="H74" s="258">
        <f t="shared" si="7"/>
        <v>3</v>
      </c>
      <c r="I74" s="19">
        <v>4</v>
      </c>
      <c r="K74" s="295" t="s">
        <v>252</v>
      </c>
      <c r="L74" s="257" t="s">
        <v>447</v>
      </c>
      <c r="M74" s="19" t="s">
        <v>32</v>
      </c>
      <c r="N74" s="19" t="s">
        <v>22</v>
      </c>
      <c r="O74" s="19">
        <v>2</v>
      </c>
      <c r="P74" s="19">
        <v>6</v>
      </c>
      <c r="Q74" s="19">
        <v>0</v>
      </c>
      <c r="R74" s="258">
        <f>O74+(P74+Q74)/2</f>
        <v>5</v>
      </c>
      <c r="S74" s="19">
        <v>7</v>
      </c>
    </row>
    <row r="75" spans="1:19" x14ac:dyDescent="0.2">
      <c r="A75" s="295" t="s">
        <v>112</v>
      </c>
      <c r="B75" s="257" t="s">
        <v>110</v>
      </c>
      <c r="C75" s="19" t="s">
        <v>32</v>
      </c>
      <c r="D75" s="19" t="s">
        <v>22</v>
      </c>
      <c r="E75" s="19">
        <v>2</v>
      </c>
      <c r="F75" s="19">
        <v>0</v>
      </c>
      <c r="G75" s="19">
        <v>0</v>
      </c>
      <c r="H75" s="258">
        <f t="shared" si="7"/>
        <v>2</v>
      </c>
      <c r="I75" s="19">
        <v>3</v>
      </c>
      <c r="K75" s="293"/>
      <c r="L75" s="246" t="s">
        <v>131</v>
      </c>
      <c r="M75" s="245" t="s">
        <v>32</v>
      </c>
      <c r="N75" s="245" t="s">
        <v>22</v>
      </c>
      <c r="O75" s="245">
        <v>2</v>
      </c>
      <c r="P75" s="245">
        <v>0</v>
      </c>
      <c r="Q75" s="245">
        <v>0</v>
      </c>
      <c r="R75" s="247">
        <f t="shared" si="8"/>
        <v>2</v>
      </c>
      <c r="S75" s="245">
        <v>4</v>
      </c>
    </row>
    <row r="76" spans="1:19" x14ac:dyDescent="0.2">
      <c r="A76" s="295" t="s">
        <v>252</v>
      </c>
      <c r="B76" s="257" t="s">
        <v>446</v>
      </c>
      <c r="C76" s="19" t="s">
        <v>32</v>
      </c>
      <c r="D76" s="19" t="s">
        <v>22</v>
      </c>
      <c r="E76" s="19">
        <v>2</v>
      </c>
      <c r="F76" s="19">
        <v>6</v>
      </c>
      <c r="G76" s="19">
        <v>0</v>
      </c>
      <c r="H76" s="258">
        <f>E76+(F76+G76)/2</f>
        <v>5</v>
      </c>
      <c r="I76" s="19">
        <v>7</v>
      </c>
      <c r="K76" s="294"/>
      <c r="L76" s="252" t="s">
        <v>127</v>
      </c>
      <c r="M76" s="251" t="s">
        <v>37</v>
      </c>
      <c r="N76" s="251" t="s">
        <v>20</v>
      </c>
      <c r="O76" s="251">
        <v>2</v>
      </c>
      <c r="P76" s="251">
        <v>0</v>
      </c>
      <c r="Q76" s="251">
        <v>0</v>
      </c>
      <c r="R76" s="253">
        <f t="shared" ref="R76" si="9">O76+(P76+Q76)/2</f>
        <v>2</v>
      </c>
      <c r="S76" s="251">
        <v>3</v>
      </c>
    </row>
    <row r="77" spans="1:19" x14ac:dyDescent="0.2">
      <c r="A77" s="293"/>
      <c r="B77" s="246" t="s">
        <v>125</v>
      </c>
      <c r="C77" s="245" t="s">
        <v>32</v>
      </c>
      <c r="D77" s="245" t="s">
        <v>22</v>
      </c>
      <c r="E77" s="245">
        <v>2</v>
      </c>
      <c r="F77" s="245">
        <v>0</v>
      </c>
      <c r="G77" s="245">
        <v>0</v>
      </c>
      <c r="H77" s="247">
        <f>E77+(F77+G77)/2</f>
        <v>2</v>
      </c>
      <c r="I77" s="245">
        <v>4</v>
      </c>
      <c r="K77" s="283"/>
      <c r="L77" s="272"/>
      <c r="M77" s="221"/>
      <c r="N77" s="221"/>
      <c r="O77" s="221"/>
      <c r="P77" s="221"/>
      <c r="Q77" s="221"/>
      <c r="R77" s="229"/>
      <c r="S77" s="221"/>
    </row>
    <row r="78" spans="1:19" x14ac:dyDescent="0.2">
      <c r="A78" s="294"/>
      <c r="B78" s="252" t="s">
        <v>126</v>
      </c>
      <c r="C78" s="251" t="s">
        <v>37</v>
      </c>
      <c r="D78" s="251" t="s">
        <v>20</v>
      </c>
      <c r="E78" s="251">
        <v>2</v>
      </c>
      <c r="F78" s="251">
        <v>0</v>
      </c>
      <c r="G78" s="251">
        <v>0</v>
      </c>
      <c r="H78" s="253">
        <f>E78+(F78+G78)/2</f>
        <v>2</v>
      </c>
      <c r="I78" s="251">
        <v>3</v>
      </c>
      <c r="K78" s="223"/>
      <c r="L78" s="228"/>
      <c r="M78" s="228"/>
      <c r="N78" s="228"/>
      <c r="O78" s="228"/>
      <c r="P78" s="228"/>
      <c r="Q78" s="228"/>
      <c r="R78" s="228"/>
      <c r="S78" s="228"/>
    </row>
    <row r="79" spans="1:19" x14ac:dyDescent="0.2">
      <c r="A79" s="297"/>
      <c r="B79" s="267" t="s">
        <v>23</v>
      </c>
      <c r="C79" s="348"/>
      <c r="D79" s="349"/>
      <c r="E79" s="268">
        <f>SUM(E70:E78)</f>
        <v>18</v>
      </c>
      <c r="F79" s="268">
        <f>SUM(F70:F78)</f>
        <v>8</v>
      </c>
      <c r="G79" s="268">
        <f>SUM(G70:G78)</f>
        <v>0</v>
      </c>
      <c r="H79" s="268">
        <f>E79+(F79+G79)/2</f>
        <v>22</v>
      </c>
      <c r="I79" s="268">
        <f>SUM(I70:I78)</f>
        <v>30</v>
      </c>
      <c r="J79" s="238"/>
      <c r="K79" s="297"/>
      <c r="L79" s="267" t="s">
        <v>23</v>
      </c>
      <c r="M79" s="269"/>
      <c r="N79" s="270"/>
      <c r="O79" s="268">
        <f>SUM(O70:O77)</f>
        <v>14</v>
      </c>
      <c r="P79" s="268">
        <f>SUM(P70:P77)</f>
        <v>6</v>
      </c>
      <c r="Q79" s="241">
        <f>SUM(Q70:Q77)</f>
        <v>0</v>
      </c>
      <c r="R79" s="241">
        <f>O79+(P79+Q79)/2</f>
        <v>17</v>
      </c>
      <c r="S79" s="241">
        <f>SUM(S70:S77)</f>
        <v>30</v>
      </c>
    </row>
    <row r="80" spans="1:19" x14ac:dyDescent="0.2">
      <c r="A80" s="223"/>
      <c r="B80" s="242" t="s">
        <v>36</v>
      </c>
      <c r="C80" s="220"/>
      <c r="D80" s="228"/>
      <c r="E80" s="220"/>
      <c r="F80" s="220"/>
      <c r="G80" s="220"/>
      <c r="H80" s="220"/>
      <c r="I80" s="240">
        <f>SUMIF(D70:D78,"=UE",I70:I78)</f>
        <v>3</v>
      </c>
      <c r="J80" s="271"/>
      <c r="K80" s="223"/>
      <c r="L80" s="242" t="s">
        <v>36</v>
      </c>
      <c r="M80" s="220"/>
      <c r="N80" s="228"/>
      <c r="O80" s="228"/>
      <c r="P80" s="228"/>
      <c r="Q80" s="284"/>
      <c r="R80" s="284"/>
      <c r="S80" s="285">
        <f>SUMIF(N70:N77,"=UE",S70:S77)</f>
        <v>6</v>
      </c>
    </row>
    <row r="81" spans="1:30" x14ac:dyDescent="0.2">
      <c r="A81" s="293"/>
      <c r="B81" s="244" t="s">
        <v>35</v>
      </c>
      <c r="C81" s="245"/>
      <c r="D81" s="246"/>
      <c r="E81" s="247"/>
      <c r="F81" s="247"/>
      <c r="G81" s="247"/>
      <c r="H81" s="247"/>
      <c r="I81" s="248">
        <f>SUMIF(C70:C78,"=S",I70:I78)</f>
        <v>18</v>
      </c>
      <c r="K81" s="293"/>
      <c r="L81" s="244" t="s">
        <v>35</v>
      </c>
      <c r="M81" s="245"/>
      <c r="N81" s="246"/>
      <c r="O81" s="247"/>
      <c r="P81" s="247"/>
      <c r="Q81" s="247"/>
      <c r="R81" s="247"/>
      <c r="S81" s="248">
        <f>SUMIF(M70:M77,"=S",S70:S77)</f>
        <v>11</v>
      </c>
    </row>
    <row r="82" spans="1:30" x14ac:dyDescent="0.2">
      <c r="A82" s="294"/>
      <c r="B82" s="250" t="s">
        <v>38</v>
      </c>
      <c r="C82" s="251"/>
      <c r="D82" s="252"/>
      <c r="E82" s="253"/>
      <c r="F82" s="253"/>
      <c r="G82" s="253"/>
      <c r="H82" s="253"/>
      <c r="I82" s="254">
        <f>SUMIF(C70:C78,"=ÜS",I70:I78)</f>
        <v>3</v>
      </c>
      <c r="K82" s="294"/>
      <c r="L82" s="250" t="s">
        <v>38</v>
      </c>
      <c r="M82" s="251"/>
      <c r="N82" s="252"/>
      <c r="O82" s="253"/>
      <c r="P82" s="253"/>
      <c r="Q82" s="253"/>
      <c r="R82" s="253"/>
      <c r="S82" s="254">
        <f>SUMIF(M70:M77,"=ÜS",S70:S77)</f>
        <v>3</v>
      </c>
    </row>
    <row r="86" spans="1:30" x14ac:dyDescent="0.2">
      <c r="A86" s="350" t="s">
        <v>196</v>
      </c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20"/>
      <c r="U86" s="353" t="s">
        <v>197</v>
      </c>
      <c r="V86" s="354"/>
      <c r="W86" s="354"/>
      <c r="X86" s="354"/>
      <c r="Y86" s="354"/>
      <c r="Z86" s="354"/>
      <c r="AA86" s="354"/>
      <c r="AB86" s="354"/>
      <c r="AC86" s="354"/>
      <c r="AD86" s="355"/>
    </row>
    <row r="87" spans="1:30" x14ac:dyDescent="0.2">
      <c r="A87" s="356" t="s">
        <v>15</v>
      </c>
      <c r="B87" s="328"/>
      <c r="C87" s="328"/>
      <c r="D87" s="328"/>
      <c r="E87" s="328"/>
      <c r="F87" s="328"/>
      <c r="G87" s="328"/>
      <c r="H87" s="328"/>
      <c r="I87" s="329"/>
      <c r="J87" s="21"/>
      <c r="K87" s="356" t="s">
        <v>16</v>
      </c>
      <c r="L87" s="328"/>
      <c r="M87" s="328"/>
      <c r="N87" s="328"/>
      <c r="O87" s="328"/>
      <c r="P87" s="328"/>
      <c r="Q87" s="328"/>
      <c r="R87" s="328"/>
      <c r="S87" s="329"/>
      <c r="T87" s="20"/>
      <c r="U87" s="356"/>
      <c r="V87" s="328"/>
      <c r="W87" s="328"/>
      <c r="X87" s="328"/>
      <c r="Y87" s="328"/>
      <c r="Z87" s="328"/>
      <c r="AA87" s="328"/>
      <c r="AB87" s="328"/>
      <c r="AC87" s="329"/>
      <c r="AD87" s="22"/>
    </row>
    <row r="88" spans="1:30" ht="27" customHeight="1" x14ac:dyDescent="0.2">
      <c r="A88" s="299" t="s">
        <v>31</v>
      </c>
      <c r="B88" s="24" t="s">
        <v>24</v>
      </c>
      <c r="C88" s="23" t="s">
        <v>25</v>
      </c>
      <c r="D88" s="25" t="s">
        <v>21</v>
      </c>
      <c r="E88" s="23" t="s">
        <v>6</v>
      </c>
      <c r="F88" s="23" t="s">
        <v>7</v>
      </c>
      <c r="G88" s="23" t="s">
        <v>8</v>
      </c>
      <c r="H88" s="23" t="s">
        <v>9</v>
      </c>
      <c r="I88" s="23" t="s">
        <v>10</v>
      </c>
      <c r="J88" s="26"/>
      <c r="K88" s="299" t="s">
        <v>31</v>
      </c>
      <c r="L88" s="24" t="s">
        <v>24</v>
      </c>
      <c r="M88" s="23" t="s">
        <v>25</v>
      </c>
      <c r="N88" s="25" t="s">
        <v>21</v>
      </c>
      <c r="O88" s="23" t="s">
        <v>6</v>
      </c>
      <c r="P88" s="23" t="s">
        <v>7</v>
      </c>
      <c r="Q88" s="23" t="s">
        <v>8</v>
      </c>
      <c r="R88" s="23" t="s">
        <v>9</v>
      </c>
      <c r="S88" s="23" t="s">
        <v>10</v>
      </c>
      <c r="T88" s="20"/>
      <c r="U88" s="23" t="s">
        <v>31</v>
      </c>
      <c r="V88" s="24" t="s">
        <v>24</v>
      </c>
      <c r="W88" s="23" t="s">
        <v>25</v>
      </c>
      <c r="X88" s="25" t="s">
        <v>21</v>
      </c>
      <c r="Y88" s="23" t="s">
        <v>6</v>
      </c>
      <c r="Z88" s="23" t="s">
        <v>7</v>
      </c>
      <c r="AA88" s="23" t="s">
        <v>8</v>
      </c>
      <c r="AB88" s="23" t="s">
        <v>9</v>
      </c>
      <c r="AC88" s="27" t="s">
        <v>10</v>
      </c>
      <c r="AD88" s="28" t="s">
        <v>198</v>
      </c>
    </row>
    <row r="89" spans="1:30" x14ac:dyDescent="0.2">
      <c r="A89" s="300" t="s">
        <v>253</v>
      </c>
      <c r="B89" s="286" t="s">
        <v>209</v>
      </c>
      <c r="C89" s="31" t="s">
        <v>32</v>
      </c>
      <c r="D89" s="31" t="s">
        <v>22</v>
      </c>
      <c r="E89" s="31">
        <v>2</v>
      </c>
      <c r="F89" s="31">
        <v>0</v>
      </c>
      <c r="G89" s="31">
        <v>0</v>
      </c>
      <c r="H89" s="31">
        <f t="shared" ref="H89:H96" si="10">E89+(F89+G89)/2</f>
        <v>2</v>
      </c>
      <c r="I89" s="31">
        <v>4</v>
      </c>
      <c r="J89" s="287"/>
      <c r="K89" s="300" t="s">
        <v>261</v>
      </c>
      <c r="L89" s="286" t="s">
        <v>217</v>
      </c>
      <c r="M89" s="31" t="s">
        <v>32</v>
      </c>
      <c r="N89" s="31" t="s">
        <v>22</v>
      </c>
      <c r="O89" s="31">
        <v>2</v>
      </c>
      <c r="P89" s="31">
        <v>0</v>
      </c>
      <c r="Q89" s="31">
        <v>0</v>
      </c>
      <c r="R89" s="31">
        <f t="shared" ref="R89:R96" si="11">O89+(P89+Q89)/2</f>
        <v>2</v>
      </c>
      <c r="S89" s="31">
        <v>4</v>
      </c>
      <c r="T89" s="20"/>
      <c r="U89" s="286" t="s">
        <v>201</v>
      </c>
      <c r="V89" s="286" t="s">
        <v>241</v>
      </c>
      <c r="W89" s="31" t="s">
        <v>37</v>
      </c>
      <c r="X89" s="31" t="s">
        <v>20</v>
      </c>
      <c r="Y89" s="31">
        <v>2</v>
      </c>
      <c r="Z89" s="31">
        <v>0</v>
      </c>
      <c r="AA89" s="31">
        <v>0</v>
      </c>
      <c r="AB89" s="31">
        <f t="shared" ref="AB89:AB96" si="12">Y89+(Z89+AA89)/2</f>
        <v>2</v>
      </c>
      <c r="AC89" s="32">
        <v>3</v>
      </c>
      <c r="AD89" s="33" t="s">
        <v>199</v>
      </c>
    </row>
    <row r="90" spans="1:30" x14ac:dyDescent="0.2">
      <c r="A90" s="300" t="s">
        <v>254</v>
      </c>
      <c r="B90" s="286" t="s">
        <v>210</v>
      </c>
      <c r="C90" s="31" t="s">
        <v>32</v>
      </c>
      <c r="D90" s="31" t="s">
        <v>22</v>
      </c>
      <c r="E90" s="31">
        <v>2</v>
      </c>
      <c r="F90" s="31">
        <v>0</v>
      </c>
      <c r="G90" s="31">
        <v>0</v>
      </c>
      <c r="H90" s="31">
        <f t="shared" si="10"/>
        <v>2</v>
      </c>
      <c r="I90" s="31">
        <v>4</v>
      </c>
      <c r="J90" s="287"/>
      <c r="K90" s="300" t="s">
        <v>262</v>
      </c>
      <c r="L90" s="286" t="s">
        <v>218</v>
      </c>
      <c r="M90" s="31" t="s">
        <v>32</v>
      </c>
      <c r="N90" s="31" t="s">
        <v>22</v>
      </c>
      <c r="O90" s="31">
        <v>2</v>
      </c>
      <c r="P90" s="31">
        <v>0</v>
      </c>
      <c r="Q90" s="31">
        <v>0</v>
      </c>
      <c r="R90" s="31">
        <f t="shared" si="11"/>
        <v>2</v>
      </c>
      <c r="S90" s="31">
        <v>4</v>
      </c>
      <c r="T90" s="20"/>
      <c r="U90" s="286" t="s">
        <v>202</v>
      </c>
      <c r="V90" s="286" t="s">
        <v>243</v>
      </c>
      <c r="W90" s="31" t="s">
        <v>37</v>
      </c>
      <c r="X90" s="31" t="s">
        <v>20</v>
      </c>
      <c r="Y90" s="31">
        <v>2</v>
      </c>
      <c r="Z90" s="31">
        <v>0</v>
      </c>
      <c r="AA90" s="31">
        <v>0</v>
      </c>
      <c r="AB90" s="31">
        <f t="shared" si="12"/>
        <v>2</v>
      </c>
      <c r="AC90" s="32">
        <v>3</v>
      </c>
      <c r="AD90" s="33" t="s">
        <v>200</v>
      </c>
    </row>
    <row r="91" spans="1:30" x14ac:dyDescent="0.2">
      <c r="A91" s="300" t="s">
        <v>255</v>
      </c>
      <c r="B91" s="286" t="s">
        <v>211</v>
      </c>
      <c r="C91" s="31" t="s">
        <v>32</v>
      </c>
      <c r="D91" s="31" t="s">
        <v>22</v>
      </c>
      <c r="E91" s="31">
        <v>2</v>
      </c>
      <c r="F91" s="31">
        <v>0</v>
      </c>
      <c r="G91" s="31">
        <v>0</v>
      </c>
      <c r="H91" s="31">
        <f t="shared" si="10"/>
        <v>2</v>
      </c>
      <c r="I91" s="31">
        <v>4</v>
      </c>
      <c r="J91" s="287"/>
      <c r="K91" s="300" t="s">
        <v>263</v>
      </c>
      <c r="L91" s="286" t="s">
        <v>219</v>
      </c>
      <c r="M91" s="31" t="s">
        <v>32</v>
      </c>
      <c r="N91" s="31" t="s">
        <v>22</v>
      </c>
      <c r="O91" s="31">
        <v>2</v>
      </c>
      <c r="P91" s="31">
        <v>0</v>
      </c>
      <c r="Q91" s="31">
        <v>0</v>
      </c>
      <c r="R91" s="31">
        <f t="shared" si="11"/>
        <v>2</v>
      </c>
      <c r="S91" s="31">
        <v>4</v>
      </c>
      <c r="T91" s="20"/>
      <c r="U91" s="286" t="s">
        <v>203</v>
      </c>
      <c r="V91" s="286" t="s">
        <v>244</v>
      </c>
      <c r="W91" s="31" t="s">
        <v>37</v>
      </c>
      <c r="X91" s="31" t="s">
        <v>20</v>
      </c>
      <c r="Y91" s="31">
        <v>2</v>
      </c>
      <c r="Z91" s="31">
        <v>0</v>
      </c>
      <c r="AA91" s="31">
        <v>0</v>
      </c>
      <c r="AB91" s="31">
        <f t="shared" si="12"/>
        <v>2</v>
      </c>
      <c r="AC91" s="32">
        <v>3</v>
      </c>
      <c r="AD91" s="33" t="s">
        <v>242</v>
      </c>
    </row>
    <row r="92" spans="1:30" x14ac:dyDescent="0.2">
      <c r="A92" s="300" t="s">
        <v>256</v>
      </c>
      <c r="B92" s="286" t="s">
        <v>212</v>
      </c>
      <c r="C92" s="31" t="s">
        <v>32</v>
      </c>
      <c r="D92" s="31" t="s">
        <v>22</v>
      </c>
      <c r="E92" s="31">
        <v>2</v>
      </c>
      <c r="F92" s="31">
        <v>0</v>
      </c>
      <c r="G92" s="31">
        <v>0</v>
      </c>
      <c r="H92" s="31">
        <f t="shared" si="10"/>
        <v>2</v>
      </c>
      <c r="I92" s="31">
        <v>4</v>
      </c>
      <c r="J92" s="287"/>
      <c r="K92" s="300" t="s">
        <v>264</v>
      </c>
      <c r="L92" s="286" t="s">
        <v>220</v>
      </c>
      <c r="M92" s="31" t="s">
        <v>32</v>
      </c>
      <c r="N92" s="31" t="s">
        <v>22</v>
      </c>
      <c r="O92" s="31">
        <v>2</v>
      </c>
      <c r="P92" s="31">
        <v>0</v>
      </c>
      <c r="Q92" s="31">
        <v>0</v>
      </c>
      <c r="R92" s="31">
        <f t="shared" si="11"/>
        <v>2</v>
      </c>
      <c r="S92" s="31">
        <v>4</v>
      </c>
      <c r="T92" s="20"/>
      <c r="U92" s="286" t="s">
        <v>204</v>
      </c>
      <c r="V92" s="286" t="s">
        <v>245</v>
      </c>
      <c r="W92" s="31" t="s">
        <v>37</v>
      </c>
      <c r="X92" s="31" t="s">
        <v>20</v>
      </c>
      <c r="Y92" s="31">
        <v>2</v>
      </c>
      <c r="Z92" s="31">
        <v>0</v>
      </c>
      <c r="AA92" s="31">
        <v>0</v>
      </c>
      <c r="AB92" s="31">
        <f t="shared" si="12"/>
        <v>2</v>
      </c>
      <c r="AC92" s="32">
        <v>3</v>
      </c>
      <c r="AD92" s="33" t="s">
        <v>200</v>
      </c>
    </row>
    <row r="93" spans="1:30" x14ac:dyDescent="0.2">
      <c r="A93" s="300" t="s">
        <v>257</v>
      </c>
      <c r="B93" s="286" t="s">
        <v>213</v>
      </c>
      <c r="C93" s="31" t="s">
        <v>32</v>
      </c>
      <c r="D93" s="31" t="s">
        <v>22</v>
      </c>
      <c r="E93" s="31">
        <v>2</v>
      </c>
      <c r="F93" s="31">
        <v>0</v>
      </c>
      <c r="G93" s="31">
        <v>0</v>
      </c>
      <c r="H93" s="31">
        <f t="shared" si="10"/>
        <v>2</v>
      </c>
      <c r="I93" s="31">
        <v>4</v>
      </c>
      <c r="J93" s="287"/>
      <c r="K93" s="300" t="s">
        <v>265</v>
      </c>
      <c r="L93" s="286" t="s">
        <v>221</v>
      </c>
      <c r="M93" s="31" t="s">
        <v>32</v>
      </c>
      <c r="N93" s="31" t="s">
        <v>22</v>
      </c>
      <c r="O93" s="31">
        <v>2</v>
      </c>
      <c r="P93" s="31">
        <v>0</v>
      </c>
      <c r="Q93" s="31">
        <v>0</v>
      </c>
      <c r="R93" s="31">
        <f t="shared" si="11"/>
        <v>2</v>
      </c>
      <c r="S93" s="31">
        <v>4</v>
      </c>
      <c r="T93" s="20"/>
      <c r="U93" s="286" t="s">
        <v>205</v>
      </c>
      <c r="V93" s="286" t="s">
        <v>246</v>
      </c>
      <c r="W93" s="31" t="s">
        <v>37</v>
      </c>
      <c r="X93" s="31" t="s">
        <v>20</v>
      </c>
      <c r="Y93" s="31">
        <v>2</v>
      </c>
      <c r="Z93" s="31">
        <v>0</v>
      </c>
      <c r="AA93" s="31">
        <v>0</v>
      </c>
      <c r="AB93" s="31">
        <f t="shared" si="12"/>
        <v>2</v>
      </c>
      <c r="AC93" s="32">
        <v>3</v>
      </c>
      <c r="AD93" s="33" t="s">
        <v>242</v>
      </c>
    </row>
    <row r="94" spans="1:30" x14ac:dyDescent="0.2">
      <c r="A94" s="300" t="s">
        <v>258</v>
      </c>
      <c r="B94" s="286" t="s">
        <v>214</v>
      </c>
      <c r="C94" s="31" t="s">
        <v>32</v>
      </c>
      <c r="D94" s="31" t="s">
        <v>22</v>
      </c>
      <c r="E94" s="31">
        <v>2</v>
      </c>
      <c r="F94" s="31">
        <v>0</v>
      </c>
      <c r="G94" s="31">
        <v>0</v>
      </c>
      <c r="H94" s="31">
        <f t="shared" si="10"/>
        <v>2</v>
      </c>
      <c r="I94" s="31">
        <v>4</v>
      </c>
      <c r="J94" s="287"/>
      <c r="K94" s="300" t="s">
        <v>266</v>
      </c>
      <c r="L94" s="286" t="s">
        <v>222</v>
      </c>
      <c r="M94" s="31" t="s">
        <v>32</v>
      </c>
      <c r="N94" s="31" t="s">
        <v>22</v>
      </c>
      <c r="O94" s="31">
        <v>2</v>
      </c>
      <c r="P94" s="31">
        <v>0</v>
      </c>
      <c r="Q94" s="31">
        <v>0</v>
      </c>
      <c r="R94" s="31">
        <f t="shared" si="11"/>
        <v>2</v>
      </c>
      <c r="S94" s="31">
        <v>4</v>
      </c>
      <c r="T94" s="20"/>
      <c r="U94" s="286" t="s">
        <v>206</v>
      </c>
      <c r="V94" s="286" t="s">
        <v>247</v>
      </c>
      <c r="W94" s="31" t="s">
        <v>37</v>
      </c>
      <c r="X94" s="31" t="s">
        <v>20</v>
      </c>
      <c r="Y94" s="31">
        <v>2</v>
      </c>
      <c r="Z94" s="31">
        <v>0</v>
      </c>
      <c r="AA94" s="31">
        <v>0</v>
      </c>
      <c r="AB94" s="31">
        <f t="shared" si="12"/>
        <v>2</v>
      </c>
      <c r="AC94" s="32">
        <v>3</v>
      </c>
      <c r="AD94" s="33" t="s">
        <v>200</v>
      </c>
    </row>
    <row r="95" spans="1:30" x14ac:dyDescent="0.2">
      <c r="A95" s="300" t="s">
        <v>259</v>
      </c>
      <c r="B95" s="286" t="s">
        <v>215</v>
      </c>
      <c r="C95" s="31" t="s">
        <v>32</v>
      </c>
      <c r="D95" s="31" t="s">
        <v>22</v>
      </c>
      <c r="E95" s="31">
        <v>2</v>
      </c>
      <c r="F95" s="31">
        <v>0</v>
      </c>
      <c r="G95" s="31">
        <v>0</v>
      </c>
      <c r="H95" s="31">
        <f t="shared" si="10"/>
        <v>2</v>
      </c>
      <c r="I95" s="31">
        <v>4</v>
      </c>
      <c r="J95" s="287"/>
      <c r="K95" s="300" t="s">
        <v>267</v>
      </c>
      <c r="L95" s="286" t="s">
        <v>223</v>
      </c>
      <c r="M95" s="31" t="s">
        <v>32</v>
      </c>
      <c r="N95" s="31" t="s">
        <v>22</v>
      </c>
      <c r="O95" s="31">
        <v>2</v>
      </c>
      <c r="P95" s="31">
        <v>0</v>
      </c>
      <c r="Q95" s="31">
        <v>0</v>
      </c>
      <c r="R95" s="31">
        <f t="shared" si="11"/>
        <v>2</v>
      </c>
      <c r="S95" s="31">
        <v>4</v>
      </c>
      <c r="T95" s="20"/>
      <c r="U95" s="286" t="s">
        <v>207</v>
      </c>
      <c r="V95" s="286" t="s">
        <v>248</v>
      </c>
      <c r="W95" s="31" t="s">
        <v>37</v>
      </c>
      <c r="X95" s="31" t="s">
        <v>20</v>
      </c>
      <c r="Y95" s="31">
        <v>2</v>
      </c>
      <c r="Z95" s="31">
        <v>0</v>
      </c>
      <c r="AA95" s="31">
        <v>0</v>
      </c>
      <c r="AB95" s="31">
        <f t="shared" si="12"/>
        <v>2</v>
      </c>
      <c r="AC95" s="32">
        <v>3</v>
      </c>
      <c r="AD95" s="33" t="s">
        <v>242</v>
      </c>
    </row>
    <row r="96" spans="1:30" x14ac:dyDescent="0.2">
      <c r="A96" s="300" t="s">
        <v>260</v>
      </c>
      <c r="B96" s="286" t="s">
        <v>216</v>
      </c>
      <c r="C96" s="31" t="s">
        <v>32</v>
      </c>
      <c r="D96" s="31" t="s">
        <v>22</v>
      </c>
      <c r="E96" s="31">
        <v>2</v>
      </c>
      <c r="F96" s="31">
        <v>0</v>
      </c>
      <c r="G96" s="31">
        <v>0</v>
      </c>
      <c r="H96" s="31">
        <f t="shared" si="10"/>
        <v>2</v>
      </c>
      <c r="I96" s="31">
        <v>4</v>
      </c>
      <c r="J96" s="287"/>
      <c r="K96" s="300" t="s">
        <v>268</v>
      </c>
      <c r="L96" s="286" t="s">
        <v>224</v>
      </c>
      <c r="M96" s="31" t="s">
        <v>32</v>
      </c>
      <c r="N96" s="31" t="s">
        <v>22</v>
      </c>
      <c r="O96" s="31">
        <v>2</v>
      </c>
      <c r="P96" s="31">
        <v>0</v>
      </c>
      <c r="Q96" s="31">
        <v>0</v>
      </c>
      <c r="R96" s="31">
        <f t="shared" si="11"/>
        <v>2</v>
      </c>
      <c r="S96" s="31">
        <v>4</v>
      </c>
      <c r="T96" s="20"/>
      <c r="U96" s="286" t="s">
        <v>208</v>
      </c>
      <c r="V96" s="286" t="s">
        <v>249</v>
      </c>
      <c r="W96" s="31" t="s">
        <v>37</v>
      </c>
      <c r="X96" s="31" t="s">
        <v>20</v>
      </c>
      <c r="Y96" s="31">
        <v>2</v>
      </c>
      <c r="Z96" s="31">
        <v>0</v>
      </c>
      <c r="AA96" s="31">
        <v>0</v>
      </c>
      <c r="AB96" s="31">
        <f t="shared" si="12"/>
        <v>2</v>
      </c>
      <c r="AC96" s="32">
        <v>3</v>
      </c>
      <c r="AD96" s="33" t="s">
        <v>200</v>
      </c>
    </row>
    <row r="97" spans="1:30" x14ac:dyDescent="0.2">
      <c r="A97" s="346" t="s">
        <v>18</v>
      </c>
      <c r="B97" s="320"/>
      <c r="C97" s="320"/>
      <c r="D97" s="320"/>
      <c r="E97" s="320"/>
      <c r="F97" s="320"/>
      <c r="G97" s="320"/>
      <c r="H97" s="320"/>
      <c r="I97" s="321"/>
      <c r="J97" s="287"/>
      <c r="K97" s="346" t="s">
        <v>19</v>
      </c>
      <c r="L97" s="320"/>
      <c r="M97" s="320"/>
      <c r="N97" s="320"/>
      <c r="O97" s="320"/>
      <c r="P97" s="320"/>
      <c r="Q97" s="320"/>
      <c r="R97" s="320"/>
      <c r="S97" s="321"/>
      <c r="T97" s="20"/>
      <c r="U97" s="20"/>
      <c r="V97" s="20"/>
      <c r="W97" s="20"/>
      <c r="X97" s="20"/>
      <c r="Y97" s="20"/>
      <c r="Z97" s="20"/>
      <c r="AA97" s="34"/>
      <c r="AB97" s="34"/>
      <c r="AC97" s="34"/>
      <c r="AD97" s="34"/>
    </row>
    <row r="98" spans="1:30" x14ac:dyDescent="0.2">
      <c r="A98" s="300" t="s">
        <v>269</v>
      </c>
      <c r="B98" s="286" t="s">
        <v>225</v>
      </c>
      <c r="C98" s="31" t="s">
        <v>32</v>
      </c>
      <c r="D98" s="31" t="s">
        <v>22</v>
      </c>
      <c r="E98" s="31">
        <v>2</v>
      </c>
      <c r="F98" s="31">
        <v>0</v>
      </c>
      <c r="G98" s="31">
        <v>0</v>
      </c>
      <c r="H98" s="31">
        <f t="shared" ref="H98:H105" si="13">E98+(F98+G98)/2</f>
        <v>2</v>
      </c>
      <c r="I98" s="31">
        <v>4</v>
      </c>
      <c r="J98" s="287"/>
      <c r="K98" s="300" t="s">
        <v>277</v>
      </c>
      <c r="L98" s="286" t="s">
        <v>233</v>
      </c>
      <c r="M98" s="31" t="s">
        <v>32</v>
      </c>
      <c r="N98" s="31" t="s">
        <v>22</v>
      </c>
      <c r="O98" s="31">
        <v>2</v>
      </c>
      <c r="P98" s="31">
        <v>0</v>
      </c>
      <c r="Q98" s="31">
        <v>0</v>
      </c>
      <c r="R98" s="31">
        <f t="shared" ref="R98:R105" si="14">O98+(P98+Q98)/2</f>
        <v>2</v>
      </c>
      <c r="S98" s="31">
        <v>4</v>
      </c>
      <c r="T98" s="20"/>
      <c r="U98" s="20"/>
      <c r="V98" s="20"/>
      <c r="W98" s="20"/>
      <c r="X98" s="20"/>
      <c r="Y98" s="20"/>
      <c r="Z98" s="20"/>
      <c r="AA98" s="34"/>
      <c r="AB98" s="34"/>
      <c r="AC98" s="34"/>
      <c r="AD98" s="34"/>
    </row>
    <row r="99" spans="1:30" x14ac:dyDescent="0.2">
      <c r="A99" s="300" t="s">
        <v>270</v>
      </c>
      <c r="B99" s="286" t="s">
        <v>226</v>
      </c>
      <c r="C99" s="31" t="s">
        <v>32</v>
      </c>
      <c r="D99" s="31" t="s">
        <v>22</v>
      </c>
      <c r="E99" s="31">
        <v>2</v>
      </c>
      <c r="F99" s="31">
        <v>0</v>
      </c>
      <c r="G99" s="31">
        <v>0</v>
      </c>
      <c r="H99" s="31">
        <f t="shared" si="13"/>
        <v>2</v>
      </c>
      <c r="I99" s="31">
        <v>4</v>
      </c>
      <c r="J99" s="287"/>
      <c r="K99" s="300" t="s">
        <v>278</v>
      </c>
      <c r="L99" s="286" t="s">
        <v>234</v>
      </c>
      <c r="M99" s="31" t="s">
        <v>32</v>
      </c>
      <c r="N99" s="31" t="s">
        <v>22</v>
      </c>
      <c r="O99" s="31">
        <v>2</v>
      </c>
      <c r="P99" s="31">
        <v>0</v>
      </c>
      <c r="Q99" s="31">
        <v>0</v>
      </c>
      <c r="R99" s="31">
        <f t="shared" si="14"/>
        <v>2</v>
      </c>
      <c r="S99" s="31">
        <v>4</v>
      </c>
      <c r="T99" s="20"/>
      <c r="U99" s="20"/>
      <c r="V99" s="20"/>
      <c r="W99" s="20"/>
      <c r="X99" s="20"/>
      <c r="Y99" s="20"/>
      <c r="Z99" s="20"/>
      <c r="AA99" s="34"/>
      <c r="AB99" s="34"/>
      <c r="AC99" s="34"/>
      <c r="AD99" s="34"/>
    </row>
    <row r="100" spans="1:30" x14ac:dyDescent="0.2">
      <c r="A100" s="300" t="s">
        <v>271</v>
      </c>
      <c r="B100" s="286" t="s">
        <v>227</v>
      </c>
      <c r="C100" s="31" t="s">
        <v>32</v>
      </c>
      <c r="D100" s="31" t="s">
        <v>22</v>
      </c>
      <c r="E100" s="31">
        <v>2</v>
      </c>
      <c r="F100" s="31">
        <v>0</v>
      </c>
      <c r="G100" s="31">
        <v>0</v>
      </c>
      <c r="H100" s="31">
        <f t="shared" si="13"/>
        <v>2</v>
      </c>
      <c r="I100" s="31">
        <v>4</v>
      </c>
      <c r="J100" s="287"/>
      <c r="K100" s="300" t="s">
        <v>279</v>
      </c>
      <c r="L100" s="286" t="s">
        <v>235</v>
      </c>
      <c r="M100" s="31" t="s">
        <v>32</v>
      </c>
      <c r="N100" s="31" t="s">
        <v>22</v>
      </c>
      <c r="O100" s="31">
        <v>2</v>
      </c>
      <c r="P100" s="31">
        <v>0</v>
      </c>
      <c r="Q100" s="31">
        <v>0</v>
      </c>
      <c r="R100" s="31">
        <f t="shared" si="14"/>
        <v>2</v>
      </c>
      <c r="S100" s="31">
        <v>4</v>
      </c>
      <c r="T100" s="20"/>
      <c r="U100" s="20"/>
      <c r="V100" s="20"/>
      <c r="W100" s="20"/>
      <c r="X100" s="20"/>
      <c r="Y100" s="20"/>
      <c r="Z100" s="20"/>
      <c r="AA100" s="34"/>
      <c r="AB100" s="34"/>
      <c r="AC100" s="34"/>
      <c r="AD100" s="34"/>
    </row>
    <row r="101" spans="1:30" x14ac:dyDescent="0.2">
      <c r="A101" s="300" t="s">
        <v>272</v>
      </c>
      <c r="B101" s="286" t="s">
        <v>228</v>
      </c>
      <c r="C101" s="31" t="s">
        <v>32</v>
      </c>
      <c r="D101" s="31" t="s">
        <v>22</v>
      </c>
      <c r="E101" s="31">
        <v>2</v>
      </c>
      <c r="F101" s="31">
        <v>0</v>
      </c>
      <c r="G101" s="31">
        <v>0</v>
      </c>
      <c r="H101" s="31">
        <f t="shared" si="13"/>
        <v>2</v>
      </c>
      <c r="I101" s="31">
        <v>4</v>
      </c>
      <c r="J101" s="287"/>
      <c r="K101" s="300" t="s">
        <v>280</v>
      </c>
      <c r="L101" s="286" t="s">
        <v>236</v>
      </c>
      <c r="M101" s="31" t="s">
        <v>32</v>
      </c>
      <c r="N101" s="31" t="s">
        <v>22</v>
      </c>
      <c r="O101" s="31">
        <v>2</v>
      </c>
      <c r="P101" s="31">
        <v>0</v>
      </c>
      <c r="Q101" s="31">
        <v>0</v>
      </c>
      <c r="R101" s="31">
        <f t="shared" si="14"/>
        <v>2</v>
      </c>
      <c r="S101" s="31">
        <v>4</v>
      </c>
      <c r="T101" s="20"/>
      <c r="U101" s="20"/>
      <c r="V101" s="20"/>
      <c r="W101" s="20"/>
      <c r="X101" s="20"/>
      <c r="Y101" s="20"/>
      <c r="Z101" s="20"/>
      <c r="AA101" s="34"/>
      <c r="AB101" s="34"/>
      <c r="AC101" s="34"/>
      <c r="AD101" s="34"/>
    </row>
    <row r="102" spans="1:30" x14ac:dyDescent="0.2">
      <c r="A102" s="300" t="s">
        <v>273</v>
      </c>
      <c r="B102" s="286" t="s">
        <v>229</v>
      </c>
      <c r="C102" s="31" t="s">
        <v>32</v>
      </c>
      <c r="D102" s="31" t="s">
        <v>22</v>
      </c>
      <c r="E102" s="31">
        <v>2</v>
      </c>
      <c r="F102" s="31">
        <v>0</v>
      </c>
      <c r="G102" s="31">
        <v>0</v>
      </c>
      <c r="H102" s="31">
        <f t="shared" si="13"/>
        <v>2</v>
      </c>
      <c r="I102" s="31">
        <v>4</v>
      </c>
      <c r="J102" s="287"/>
      <c r="K102" s="300" t="s">
        <v>281</v>
      </c>
      <c r="L102" s="286" t="s">
        <v>237</v>
      </c>
      <c r="M102" s="31" t="s">
        <v>32</v>
      </c>
      <c r="N102" s="31" t="s">
        <v>22</v>
      </c>
      <c r="O102" s="31">
        <v>2</v>
      </c>
      <c r="P102" s="31">
        <v>0</v>
      </c>
      <c r="Q102" s="31">
        <v>0</v>
      </c>
      <c r="R102" s="31">
        <f t="shared" si="14"/>
        <v>2</v>
      </c>
      <c r="S102" s="31">
        <v>4</v>
      </c>
      <c r="T102" s="20"/>
      <c r="U102" s="20"/>
      <c r="V102" s="20"/>
      <c r="W102" s="20"/>
      <c r="X102" s="20"/>
      <c r="Y102" s="20"/>
      <c r="Z102" s="20"/>
      <c r="AA102" s="34"/>
      <c r="AB102" s="34"/>
      <c r="AC102" s="34"/>
      <c r="AD102" s="34"/>
    </row>
    <row r="103" spans="1:30" x14ac:dyDescent="0.2">
      <c r="A103" s="300" t="s">
        <v>274</v>
      </c>
      <c r="B103" s="286" t="s">
        <v>230</v>
      </c>
      <c r="C103" s="31" t="s">
        <v>32</v>
      </c>
      <c r="D103" s="31" t="s">
        <v>22</v>
      </c>
      <c r="E103" s="31">
        <v>2</v>
      </c>
      <c r="F103" s="31">
        <v>0</v>
      </c>
      <c r="G103" s="31">
        <v>0</v>
      </c>
      <c r="H103" s="31">
        <f t="shared" si="13"/>
        <v>2</v>
      </c>
      <c r="I103" s="31">
        <v>4</v>
      </c>
      <c r="J103" s="287"/>
      <c r="K103" s="300" t="s">
        <v>282</v>
      </c>
      <c r="L103" s="286" t="s">
        <v>238</v>
      </c>
      <c r="M103" s="31" t="s">
        <v>32</v>
      </c>
      <c r="N103" s="31" t="s">
        <v>22</v>
      </c>
      <c r="O103" s="31">
        <v>2</v>
      </c>
      <c r="P103" s="31">
        <v>0</v>
      </c>
      <c r="Q103" s="31">
        <v>0</v>
      </c>
      <c r="R103" s="31">
        <f t="shared" si="14"/>
        <v>2</v>
      </c>
      <c r="S103" s="31">
        <v>4</v>
      </c>
      <c r="T103" s="20"/>
      <c r="U103" s="20"/>
      <c r="V103" s="20"/>
      <c r="W103" s="20"/>
      <c r="X103" s="20"/>
      <c r="Y103" s="20"/>
      <c r="Z103" s="20"/>
      <c r="AA103" s="34"/>
      <c r="AB103" s="34"/>
      <c r="AC103" s="34"/>
      <c r="AD103" s="34"/>
    </row>
    <row r="104" spans="1:30" x14ac:dyDescent="0.2">
      <c r="A104" s="300" t="s">
        <v>275</v>
      </c>
      <c r="B104" s="286" t="s">
        <v>231</v>
      </c>
      <c r="C104" s="31" t="s">
        <v>32</v>
      </c>
      <c r="D104" s="31" t="s">
        <v>22</v>
      </c>
      <c r="E104" s="31">
        <v>2</v>
      </c>
      <c r="F104" s="31">
        <v>0</v>
      </c>
      <c r="G104" s="31">
        <v>0</v>
      </c>
      <c r="H104" s="31">
        <f t="shared" si="13"/>
        <v>2</v>
      </c>
      <c r="I104" s="31">
        <v>4</v>
      </c>
      <c r="J104" s="287"/>
      <c r="K104" s="300" t="s">
        <v>283</v>
      </c>
      <c r="L104" s="286" t="s">
        <v>239</v>
      </c>
      <c r="M104" s="31" t="s">
        <v>32</v>
      </c>
      <c r="N104" s="31" t="s">
        <v>22</v>
      </c>
      <c r="O104" s="31">
        <v>2</v>
      </c>
      <c r="P104" s="31">
        <v>0</v>
      </c>
      <c r="Q104" s="31">
        <v>0</v>
      </c>
      <c r="R104" s="31">
        <f t="shared" si="14"/>
        <v>2</v>
      </c>
      <c r="S104" s="31">
        <v>4</v>
      </c>
      <c r="T104" s="20"/>
      <c r="U104" s="20"/>
      <c r="V104" s="20"/>
      <c r="W104" s="20"/>
      <c r="X104" s="20"/>
      <c r="Y104" s="20"/>
      <c r="Z104" s="20"/>
      <c r="AA104" s="34"/>
      <c r="AB104" s="34"/>
      <c r="AC104" s="34"/>
      <c r="AD104" s="34"/>
    </row>
    <row r="105" spans="1:30" x14ac:dyDescent="0.2">
      <c r="A105" s="300" t="s">
        <v>276</v>
      </c>
      <c r="B105" s="286" t="s">
        <v>232</v>
      </c>
      <c r="C105" s="31" t="s">
        <v>32</v>
      </c>
      <c r="D105" s="31" t="s">
        <v>22</v>
      </c>
      <c r="E105" s="31">
        <v>2</v>
      </c>
      <c r="F105" s="31">
        <v>0</v>
      </c>
      <c r="G105" s="31">
        <v>0</v>
      </c>
      <c r="H105" s="31">
        <f t="shared" si="13"/>
        <v>2</v>
      </c>
      <c r="I105" s="31">
        <v>4</v>
      </c>
      <c r="J105" s="287"/>
      <c r="K105" s="300" t="s">
        <v>284</v>
      </c>
      <c r="L105" s="286" t="s">
        <v>240</v>
      </c>
      <c r="M105" s="31" t="s">
        <v>32</v>
      </c>
      <c r="N105" s="31" t="s">
        <v>22</v>
      </c>
      <c r="O105" s="31">
        <v>2</v>
      </c>
      <c r="P105" s="31">
        <v>0</v>
      </c>
      <c r="Q105" s="31">
        <v>0</v>
      </c>
      <c r="R105" s="31">
        <f t="shared" si="14"/>
        <v>2</v>
      </c>
      <c r="S105" s="31">
        <v>4</v>
      </c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</row>
  </sheetData>
  <mergeCells count="36">
    <mergeCell ref="K12:S12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I8"/>
    <mergeCell ref="K8:S8"/>
    <mergeCell ref="U8:AC8"/>
    <mergeCell ref="A31:S31"/>
    <mergeCell ref="U86:AD86"/>
    <mergeCell ref="A87:I87"/>
    <mergeCell ref="K87:S87"/>
    <mergeCell ref="U87:AC87"/>
    <mergeCell ref="C46:D46"/>
    <mergeCell ref="A50:S50"/>
    <mergeCell ref="A51:I51"/>
    <mergeCell ref="K51:S51"/>
    <mergeCell ref="C63:D63"/>
    <mergeCell ref="A67:S67"/>
    <mergeCell ref="A32:I32"/>
    <mergeCell ref="K32:S32"/>
    <mergeCell ref="A11:S11"/>
    <mergeCell ref="A12:I12"/>
    <mergeCell ref="A97:I97"/>
    <mergeCell ref="K97:S97"/>
    <mergeCell ref="A68:I68"/>
    <mergeCell ref="K68:S68"/>
    <mergeCell ref="C79:D79"/>
    <mergeCell ref="A86:S86"/>
  </mergeCells>
  <dataValidations count="6">
    <dataValidation type="list" allowBlank="1" showErrorMessage="1" sqref="C89:D96 M89:N96 C98:D105 M98:N105">
      <formula1>#REF!</formula1>
    </dataValidation>
    <dataValidation allowBlank="1" showErrorMessage="1" sqref="W89:X96"/>
    <dataValidation type="list" allowBlank="1" showInputMessage="1" showErrorMessage="1" sqref="C14:C26">
      <formula1>$U$14:$U$19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34:C45 M14:M24 C70:C78 M34:M45 M53:M62 C53:C62 M70:M77">
      <formula1>$U$14:$U$18</formula1>
    </dataValidation>
    <dataValidation type="list" allowBlank="1" showInputMessage="1" showErrorMessage="1" sqref="D34:D45 N14:N24 D70:D78 N34:N45 N53:N62 D53:D62 N70:N77">
      <formula1>$V$14:$V$17</formula1>
    </dataValidation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5"/>
  <sheetViews>
    <sheetView zoomScale="70" zoomScaleNormal="70" workbookViewId="0">
      <selection activeCell="Y10" sqref="Y10:AC10"/>
    </sheetView>
  </sheetViews>
  <sheetFormatPr defaultColWidth="8.7109375" defaultRowHeight="12" x14ac:dyDescent="0.2"/>
  <cols>
    <col min="1" max="1" width="8.5703125" style="281" customWidth="1"/>
    <col min="2" max="2" width="37.85546875" style="204" customWidth="1"/>
    <col min="3" max="3" width="5.140625" style="204" customWidth="1"/>
    <col min="4" max="4" width="6.5703125" style="204" customWidth="1"/>
    <col min="5" max="5" width="4.7109375" style="204" customWidth="1"/>
    <col min="6" max="6" width="3.5703125" style="204" customWidth="1"/>
    <col min="7" max="7" width="4.28515625" style="204" customWidth="1"/>
    <col min="8" max="8" width="4.140625" style="204" customWidth="1"/>
    <col min="9" max="9" width="6" style="204" customWidth="1"/>
    <col min="10" max="10" width="0.85546875" style="204" customWidth="1"/>
    <col min="11" max="11" width="9.42578125" style="281" customWidth="1"/>
    <col min="12" max="12" width="37.7109375" style="204" customWidth="1"/>
    <col min="13" max="13" width="4.7109375" style="204" customWidth="1"/>
    <col min="14" max="14" width="6.5703125" style="204" customWidth="1"/>
    <col min="15" max="17" width="4.28515625" style="204" customWidth="1"/>
    <col min="18" max="18" width="4.7109375" style="204" customWidth="1"/>
    <col min="19" max="19" width="5.85546875" style="204" bestFit="1" customWidth="1"/>
    <col min="20" max="20" width="8.7109375" style="204"/>
    <col min="21" max="21" width="8.85546875" style="204" bestFit="1" customWidth="1"/>
    <col min="22" max="22" width="32" style="204" bestFit="1" customWidth="1"/>
    <col min="23" max="23" width="4.5703125" style="204" bestFit="1" customWidth="1"/>
    <col min="24" max="24" width="10.85546875" style="204" bestFit="1" customWidth="1"/>
    <col min="25" max="26" width="3.140625" style="204" bestFit="1" customWidth="1"/>
    <col min="27" max="27" width="2.140625" style="204" bestFit="1" customWidth="1"/>
    <col min="28" max="28" width="3.140625" style="204" bestFit="1" customWidth="1"/>
    <col min="29" max="29" width="5.42578125" style="204" bestFit="1" customWidth="1"/>
    <col min="30" max="30" width="11.42578125" style="204" bestFit="1" customWidth="1"/>
    <col min="31" max="16384" width="8.7109375" style="204"/>
  </cols>
  <sheetData>
    <row r="1" spans="1:32" x14ac:dyDescent="0.2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:32" x14ac:dyDescent="0.2">
      <c r="A2" s="352" t="s">
        <v>52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x14ac:dyDescent="0.2">
      <c r="A3" s="352" t="s">
        <v>251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</row>
    <row r="4" spans="1:32" x14ac:dyDescent="0.2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5"/>
      <c r="L4" s="206"/>
      <c r="M4" s="206"/>
      <c r="N4" s="206"/>
      <c r="O4" s="206"/>
      <c r="P4" s="206"/>
      <c r="Q4" s="206"/>
      <c r="R4" s="206"/>
      <c r="S4" s="206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</row>
    <row r="5" spans="1:32" x14ac:dyDescent="0.2">
      <c r="A5" s="357" t="s">
        <v>1</v>
      </c>
      <c r="B5" s="358"/>
      <c r="C5" s="358"/>
      <c r="D5" s="358"/>
      <c r="E5" s="342">
        <f>H27+R27+H46+R46+H63+R63+H79+R79</f>
        <v>180</v>
      </c>
      <c r="F5" s="342"/>
      <c r="G5" s="359" t="s">
        <v>2</v>
      </c>
      <c r="H5" s="359"/>
      <c r="I5" s="185">
        <f>I27+S27+I46+S46+I63+S63+I79+S79</f>
        <v>240</v>
      </c>
      <c r="J5" s="360" t="s">
        <v>444</v>
      </c>
      <c r="K5" s="360"/>
      <c r="L5" s="360"/>
      <c r="M5" s="360"/>
      <c r="N5" s="360"/>
      <c r="O5" s="360"/>
      <c r="P5" s="360"/>
      <c r="Q5" s="360"/>
      <c r="R5" s="360"/>
      <c r="S5" s="361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</row>
    <row r="6" spans="1:32" x14ac:dyDescent="0.2">
      <c r="A6" s="362" t="s">
        <v>41</v>
      </c>
      <c r="B6" s="363"/>
      <c r="C6" s="187">
        <f>I30+S30+I49+S49+I66+S66+I82+S82</f>
        <v>12</v>
      </c>
      <c r="D6" s="363" t="s">
        <v>40</v>
      </c>
      <c r="E6" s="363"/>
      <c r="F6" s="363"/>
      <c r="G6" s="363"/>
      <c r="H6" s="363"/>
      <c r="I6" s="363"/>
      <c r="J6" s="363"/>
      <c r="K6" s="208">
        <f ca="1">((I29+S29+I48+S48+I30+S30+I49+S49+I65+I66+S65+S66+I81+I82+S81+S82)/I5*100)</f>
        <v>26.666666666666668</v>
      </c>
      <c r="L6" s="363" t="s">
        <v>39</v>
      </c>
      <c r="M6" s="363"/>
      <c r="N6" s="363"/>
      <c r="O6" s="363"/>
      <c r="P6" s="363"/>
      <c r="Q6" s="363"/>
      <c r="R6" s="336">
        <f ca="1">((I28+S28+I47+S47+I64+S64+I80+S80)/I5)*100</f>
        <v>11.25</v>
      </c>
      <c r="S6" s="337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</row>
    <row r="7" spans="1:32" x14ac:dyDescent="0.2">
      <c r="A7" s="209"/>
      <c r="B7" s="210"/>
      <c r="C7" s="211"/>
      <c r="D7" s="210"/>
      <c r="E7" s="210"/>
      <c r="F7" s="210"/>
      <c r="G7" s="210"/>
      <c r="H7" s="210"/>
      <c r="I7" s="210"/>
      <c r="J7" s="210"/>
      <c r="K7" s="212"/>
      <c r="L7" s="210"/>
      <c r="M7" s="210"/>
      <c r="N7" s="210"/>
      <c r="O7" s="210"/>
      <c r="P7" s="210"/>
      <c r="Q7" s="210"/>
      <c r="R7" s="213"/>
      <c r="S7" s="21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</row>
    <row r="8" spans="1:32" x14ac:dyDescent="0.2">
      <c r="A8" s="348" t="s">
        <v>117</v>
      </c>
      <c r="B8" s="364"/>
      <c r="C8" s="364"/>
      <c r="D8" s="364"/>
      <c r="E8" s="364"/>
      <c r="F8" s="364"/>
      <c r="G8" s="364"/>
      <c r="H8" s="364"/>
      <c r="I8" s="349"/>
      <c r="J8" s="210"/>
      <c r="K8" s="348" t="s">
        <v>118</v>
      </c>
      <c r="L8" s="364"/>
      <c r="M8" s="364"/>
      <c r="N8" s="364"/>
      <c r="O8" s="364"/>
      <c r="P8" s="364"/>
      <c r="Q8" s="364"/>
      <c r="R8" s="364"/>
      <c r="S8" s="349"/>
      <c r="T8" s="203"/>
      <c r="U8" s="339" t="s">
        <v>138</v>
      </c>
      <c r="V8" s="339"/>
      <c r="W8" s="339"/>
      <c r="X8" s="339"/>
      <c r="Y8" s="339"/>
      <c r="Z8" s="339"/>
      <c r="AA8" s="339"/>
      <c r="AB8" s="339"/>
      <c r="AC8" s="339"/>
      <c r="AD8" s="203"/>
      <c r="AE8" s="203"/>
      <c r="AF8" s="203"/>
    </row>
    <row r="9" spans="1:32" ht="24" x14ac:dyDescent="0.2">
      <c r="A9" s="214" t="s">
        <v>31</v>
      </c>
      <c r="B9" s="214" t="s">
        <v>24</v>
      </c>
      <c r="C9" s="215" t="s">
        <v>25</v>
      </c>
      <c r="D9" s="216" t="s">
        <v>21</v>
      </c>
      <c r="E9" s="215" t="s">
        <v>6</v>
      </c>
      <c r="F9" s="215" t="s">
        <v>7</v>
      </c>
      <c r="G9" s="215" t="s">
        <v>8</v>
      </c>
      <c r="H9" s="217" t="s">
        <v>9</v>
      </c>
      <c r="I9" s="215" t="s">
        <v>10</v>
      </c>
      <c r="J9" s="210"/>
      <c r="K9" s="214" t="s">
        <v>31</v>
      </c>
      <c r="L9" s="214" t="s">
        <v>24</v>
      </c>
      <c r="M9" s="215" t="s">
        <v>25</v>
      </c>
      <c r="N9" s="216" t="s">
        <v>21</v>
      </c>
      <c r="O9" s="215" t="s">
        <v>6</v>
      </c>
      <c r="P9" s="215" t="s">
        <v>7</v>
      </c>
      <c r="Q9" s="215" t="s">
        <v>8</v>
      </c>
      <c r="R9" s="217" t="s">
        <v>9</v>
      </c>
      <c r="S9" s="215" t="s">
        <v>10</v>
      </c>
      <c r="T9" s="203"/>
      <c r="U9" s="303" t="s">
        <v>31</v>
      </c>
      <c r="V9" s="304" t="s">
        <v>24</v>
      </c>
      <c r="W9" s="303" t="s">
        <v>25</v>
      </c>
      <c r="X9" s="305" t="s">
        <v>21</v>
      </c>
      <c r="Y9" s="303" t="s">
        <v>6</v>
      </c>
      <c r="Z9" s="303" t="s">
        <v>7</v>
      </c>
      <c r="AA9" s="303" t="s">
        <v>8</v>
      </c>
      <c r="AB9" s="303" t="s">
        <v>9</v>
      </c>
      <c r="AC9" s="303" t="s">
        <v>10</v>
      </c>
      <c r="AD9" s="203"/>
      <c r="AE9" s="203"/>
      <c r="AF9" s="203"/>
    </row>
    <row r="10" spans="1:32" x14ac:dyDescent="0.2">
      <c r="A10" s="218" t="s">
        <v>119</v>
      </c>
      <c r="B10" s="219" t="s">
        <v>120</v>
      </c>
      <c r="C10" s="127" t="s">
        <v>34</v>
      </c>
      <c r="D10" s="220" t="s">
        <v>22</v>
      </c>
      <c r="E10" s="221">
        <v>30</v>
      </c>
      <c r="F10" s="221">
        <v>0</v>
      </c>
      <c r="G10" s="221">
        <v>0</v>
      </c>
      <c r="H10" s="221">
        <v>30</v>
      </c>
      <c r="I10" s="220">
        <v>30</v>
      </c>
      <c r="J10" s="210"/>
      <c r="K10" s="222" t="s">
        <v>119</v>
      </c>
      <c r="L10" s="223" t="s">
        <v>120</v>
      </c>
      <c r="M10" s="220" t="s">
        <v>34</v>
      </c>
      <c r="N10" s="220" t="s">
        <v>22</v>
      </c>
      <c r="O10" s="221">
        <v>30</v>
      </c>
      <c r="P10" s="221">
        <v>0</v>
      </c>
      <c r="Q10" s="221">
        <v>0</v>
      </c>
      <c r="R10" s="131">
        <v>30</v>
      </c>
      <c r="S10" s="132">
        <v>30</v>
      </c>
      <c r="T10" s="203"/>
      <c r="U10" s="306"/>
      <c r="V10" s="306" t="s">
        <v>139</v>
      </c>
      <c r="W10" s="307" t="s">
        <v>32</v>
      </c>
      <c r="X10" s="307" t="s">
        <v>22</v>
      </c>
      <c r="Y10" s="307">
        <f>E42+E43+O44+O45+E59+E60+O59+E74+E75+O74+E76</f>
        <v>22</v>
      </c>
      <c r="Z10" s="307">
        <f>F42+F43+P44+P45+F59+F60+P59+F74+F75+P74+F76</f>
        <v>16</v>
      </c>
      <c r="AA10" s="307">
        <f>G42+G43+Q44+Q45+G59+G60+Q59+G74+G75+Q74</f>
        <v>0</v>
      </c>
      <c r="AB10" s="307">
        <f>H42+H43+R44+R45+H59+H60+R59+H74+H75+R74+H76</f>
        <v>30</v>
      </c>
      <c r="AC10" s="307">
        <f>I42+I43+S44+S45+I59+I60+S59+I74+I75+S74+I76</f>
        <v>36</v>
      </c>
      <c r="AD10" s="203"/>
      <c r="AE10" s="203"/>
      <c r="AF10" s="203"/>
    </row>
    <row r="11" spans="1:32" x14ac:dyDescent="0.2">
      <c r="A11" s="352" t="s">
        <v>3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</row>
    <row r="12" spans="1:32" x14ac:dyDescent="0.2">
      <c r="A12" s="347" t="s">
        <v>4</v>
      </c>
      <c r="B12" s="347"/>
      <c r="C12" s="347"/>
      <c r="D12" s="347"/>
      <c r="E12" s="347"/>
      <c r="F12" s="347"/>
      <c r="G12" s="347"/>
      <c r="H12" s="347"/>
      <c r="I12" s="347"/>
      <c r="J12" s="224"/>
      <c r="K12" s="347" t="s">
        <v>5</v>
      </c>
      <c r="L12" s="347"/>
      <c r="M12" s="347"/>
      <c r="N12" s="347"/>
      <c r="O12" s="347"/>
      <c r="P12" s="347"/>
      <c r="Q12" s="347"/>
      <c r="R12" s="347"/>
      <c r="S12" s="347"/>
      <c r="T12" s="203"/>
      <c r="U12" s="203"/>
      <c r="V12" s="203"/>
      <c r="W12" s="203"/>
    </row>
    <row r="13" spans="1:32" ht="24" x14ac:dyDescent="0.2">
      <c r="A13" s="214" t="s">
        <v>31</v>
      </c>
      <c r="B13" s="214" t="s">
        <v>24</v>
      </c>
      <c r="C13" s="215" t="s">
        <v>25</v>
      </c>
      <c r="D13" s="216" t="s">
        <v>21</v>
      </c>
      <c r="E13" s="215" t="s">
        <v>6</v>
      </c>
      <c r="F13" s="215" t="s">
        <v>7</v>
      </c>
      <c r="G13" s="215" t="s">
        <v>8</v>
      </c>
      <c r="H13" s="217" t="s">
        <v>9</v>
      </c>
      <c r="I13" s="215" t="s">
        <v>10</v>
      </c>
      <c r="J13" s="225"/>
      <c r="K13" s="214" t="s">
        <v>31</v>
      </c>
      <c r="L13" s="214" t="s">
        <v>24</v>
      </c>
      <c r="M13" s="215" t="s">
        <v>25</v>
      </c>
      <c r="N13" s="216" t="s">
        <v>21</v>
      </c>
      <c r="O13" s="215" t="s">
        <v>6</v>
      </c>
      <c r="P13" s="215" t="s">
        <v>7</v>
      </c>
      <c r="Q13" s="215" t="s">
        <v>8</v>
      </c>
      <c r="R13" s="217" t="s">
        <v>9</v>
      </c>
      <c r="S13" s="215" t="s">
        <v>10</v>
      </c>
      <c r="T13" s="207"/>
      <c r="U13" s="226" t="s">
        <v>26</v>
      </c>
      <c r="V13" s="226" t="s">
        <v>21</v>
      </c>
      <c r="W13" s="207"/>
    </row>
    <row r="14" spans="1:32" x14ac:dyDescent="0.2">
      <c r="A14" s="227" t="s">
        <v>140</v>
      </c>
      <c r="B14" s="228" t="s">
        <v>42</v>
      </c>
      <c r="C14" s="220" t="s">
        <v>34</v>
      </c>
      <c r="D14" s="220" t="s">
        <v>22</v>
      </c>
      <c r="E14" s="220">
        <v>2</v>
      </c>
      <c r="F14" s="220">
        <v>0</v>
      </c>
      <c r="G14" s="220">
        <v>0</v>
      </c>
      <c r="H14" s="229">
        <f>E14+(F14+G14)/2</f>
        <v>2</v>
      </c>
      <c r="I14" s="220">
        <v>3</v>
      </c>
      <c r="J14" s="203"/>
      <c r="K14" s="227" t="s">
        <v>150</v>
      </c>
      <c r="L14" s="228" t="s">
        <v>54</v>
      </c>
      <c r="M14" s="220" t="s">
        <v>34</v>
      </c>
      <c r="N14" s="220" t="s">
        <v>22</v>
      </c>
      <c r="O14" s="220">
        <v>2</v>
      </c>
      <c r="P14" s="220">
        <v>0</v>
      </c>
      <c r="Q14" s="220">
        <v>0</v>
      </c>
      <c r="R14" s="229">
        <f>O14+(P14+Q14)/2</f>
        <v>2</v>
      </c>
      <c r="S14" s="220">
        <v>3</v>
      </c>
      <c r="T14" s="203"/>
      <c r="U14" s="230" t="s">
        <v>34</v>
      </c>
      <c r="V14" s="230" t="s">
        <v>22</v>
      </c>
      <c r="W14" s="203"/>
    </row>
    <row r="15" spans="1:32" x14ac:dyDescent="0.2">
      <c r="A15" s="227" t="s">
        <v>141</v>
      </c>
      <c r="B15" s="228" t="s">
        <v>43</v>
      </c>
      <c r="C15" s="220" t="s">
        <v>34</v>
      </c>
      <c r="D15" s="220" t="s">
        <v>22</v>
      </c>
      <c r="E15" s="220">
        <v>2</v>
      </c>
      <c r="F15" s="220">
        <v>0</v>
      </c>
      <c r="G15" s="220">
        <v>0</v>
      </c>
      <c r="H15" s="229">
        <f t="shared" ref="H15:H26" si="0">E15+(F15+G15)/2</f>
        <v>2</v>
      </c>
      <c r="I15" s="220">
        <v>3</v>
      </c>
      <c r="J15" s="203"/>
      <c r="K15" s="227" t="s">
        <v>151</v>
      </c>
      <c r="L15" s="228" t="s">
        <v>55</v>
      </c>
      <c r="M15" s="220" t="s">
        <v>34</v>
      </c>
      <c r="N15" s="220" t="s">
        <v>22</v>
      </c>
      <c r="O15" s="220">
        <v>2</v>
      </c>
      <c r="P15" s="220">
        <v>0</v>
      </c>
      <c r="Q15" s="220">
        <v>0</v>
      </c>
      <c r="R15" s="229">
        <f t="shared" ref="R15:R27" si="1">O15+(P15+Q15)/2</f>
        <v>2</v>
      </c>
      <c r="S15" s="220">
        <v>3</v>
      </c>
      <c r="T15" s="203"/>
      <c r="U15" s="230" t="s">
        <v>32</v>
      </c>
      <c r="V15" s="230" t="s">
        <v>20</v>
      </c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</row>
    <row r="16" spans="1:32" x14ac:dyDescent="0.2">
      <c r="A16" s="227" t="s">
        <v>142</v>
      </c>
      <c r="B16" s="228" t="s">
        <v>44</v>
      </c>
      <c r="C16" s="220" t="s">
        <v>34</v>
      </c>
      <c r="D16" s="220" t="s">
        <v>22</v>
      </c>
      <c r="E16" s="220">
        <v>2</v>
      </c>
      <c r="F16" s="220">
        <v>0</v>
      </c>
      <c r="G16" s="220">
        <v>0</v>
      </c>
      <c r="H16" s="229">
        <f t="shared" si="0"/>
        <v>2</v>
      </c>
      <c r="I16" s="220">
        <v>4</v>
      </c>
      <c r="J16" s="203"/>
      <c r="K16" s="227" t="s">
        <v>152</v>
      </c>
      <c r="L16" s="137" t="s">
        <v>56</v>
      </c>
      <c r="M16" s="220" t="s">
        <v>34</v>
      </c>
      <c r="N16" s="220" t="s">
        <v>22</v>
      </c>
      <c r="O16" s="220">
        <v>2</v>
      </c>
      <c r="P16" s="220">
        <v>0</v>
      </c>
      <c r="Q16" s="220">
        <v>0</v>
      </c>
      <c r="R16" s="229">
        <f t="shared" si="1"/>
        <v>2</v>
      </c>
      <c r="S16" s="220">
        <v>5</v>
      </c>
      <c r="T16" s="203"/>
      <c r="U16" s="230" t="s">
        <v>33</v>
      </c>
      <c r="V16" s="230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</row>
    <row r="17" spans="1:32" x14ac:dyDescent="0.2">
      <c r="A17" s="227" t="s">
        <v>143</v>
      </c>
      <c r="B17" s="137" t="s">
        <v>45</v>
      </c>
      <c r="C17" s="220" t="s">
        <v>34</v>
      </c>
      <c r="D17" s="220" t="s">
        <v>22</v>
      </c>
      <c r="E17" s="220">
        <v>2</v>
      </c>
      <c r="F17" s="220">
        <v>0</v>
      </c>
      <c r="G17" s="220">
        <v>0</v>
      </c>
      <c r="H17" s="229">
        <f t="shared" si="0"/>
        <v>2</v>
      </c>
      <c r="I17" s="220">
        <v>4</v>
      </c>
      <c r="J17" s="203"/>
      <c r="K17" s="227" t="s">
        <v>153</v>
      </c>
      <c r="L17" s="137" t="s">
        <v>57</v>
      </c>
      <c r="M17" s="220" t="s">
        <v>34</v>
      </c>
      <c r="N17" s="220" t="s">
        <v>22</v>
      </c>
      <c r="O17" s="220">
        <v>2</v>
      </c>
      <c r="P17" s="220">
        <v>0</v>
      </c>
      <c r="Q17" s="220">
        <v>0</v>
      </c>
      <c r="R17" s="229">
        <f t="shared" si="1"/>
        <v>2</v>
      </c>
      <c r="S17" s="220">
        <v>5</v>
      </c>
      <c r="T17" s="203"/>
      <c r="U17" s="230" t="s">
        <v>37</v>
      </c>
      <c r="V17" s="230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</row>
    <row r="18" spans="1:32" x14ac:dyDescent="0.2">
      <c r="A18" s="227" t="s">
        <v>144</v>
      </c>
      <c r="B18" s="228" t="s">
        <v>46</v>
      </c>
      <c r="C18" s="220" t="s">
        <v>34</v>
      </c>
      <c r="D18" s="220" t="s">
        <v>22</v>
      </c>
      <c r="E18" s="220">
        <v>2</v>
      </c>
      <c r="F18" s="220">
        <v>0</v>
      </c>
      <c r="G18" s="220">
        <v>0</v>
      </c>
      <c r="H18" s="229">
        <f t="shared" si="0"/>
        <v>2</v>
      </c>
      <c r="I18" s="220">
        <v>2</v>
      </c>
      <c r="J18" s="203"/>
      <c r="K18" s="227" t="s">
        <v>154</v>
      </c>
      <c r="L18" s="137" t="s">
        <v>58</v>
      </c>
      <c r="M18" s="220" t="s">
        <v>34</v>
      </c>
      <c r="N18" s="220" t="s">
        <v>22</v>
      </c>
      <c r="O18" s="220">
        <v>1</v>
      </c>
      <c r="P18" s="220">
        <v>0</v>
      </c>
      <c r="Q18" s="220">
        <v>0</v>
      </c>
      <c r="R18" s="229">
        <v>1</v>
      </c>
      <c r="S18" s="220">
        <v>2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</row>
    <row r="19" spans="1:32" x14ac:dyDescent="0.2">
      <c r="A19" s="227" t="s">
        <v>145</v>
      </c>
      <c r="B19" s="228" t="s">
        <v>47</v>
      </c>
      <c r="C19" s="220" t="s">
        <v>34</v>
      </c>
      <c r="D19" s="220" t="s">
        <v>22</v>
      </c>
      <c r="E19" s="220">
        <v>2</v>
      </c>
      <c r="F19" s="220">
        <v>0</v>
      </c>
      <c r="G19" s="220">
        <v>0</v>
      </c>
      <c r="H19" s="229">
        <f t="shared" si="0"/>
        <v>2</v>
      </c>
      <c r="I19" s="220">
        <v>2</v>
      </c>
      <c r="J19" s="203"/>
      <c r="K19" s="227" t="s">
        <v>155</v>
      </c>
      <c r="L19" s="140" t="s">
        <v>59</v>
      </c>
      <c r="M19" s="231" t="s">
        <v>34</v>
      </c>
      <c r="N19" s="231" t="s">
        <v>22</v>
      </c>
      <c r="O19" s="231">
        <v>2</v>
      </c>
      <c r="P19" s="231">
        <v>0</v>
      </c>
      <c r="Q19" s="231">
        <v>0</v>
      </c>
      <c r="R19" s="232">
        <f t="shared" si="1"/>
        <v>2</v>
      </c>
      <c r="S19" s="231">
        <v>3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</row>
    <row r="20" spans="1:32" x14ac:dyDescent="0.2">
      <c r="A20" s="227" t="s">
        <v>146</v>
      </c>
      <c r="B20" s="233" t="s">
        <v>48</v>
      </c>
      <c r="C20" s="231" t="s">
        <v>34</v>
      </c>
      <c r="D20" s="231" t="s">
        <v>22</v>
      </c>
      <c r="E20" s="231">
        <v>2</v>
      </c>
      <c r="F20" s="231">
        <v>0</v>
      </c>
      <c r="G20" s="231">
        <v>0</v>
      </c>
      <c r="H20" s="232">
        <f t="shared" si="0"/>
        <v>2</v>
      </c>
      <c r="I20" s="231">
        <v>2</v>
      </c>
      <c r="J20" s="203"/>
      <c r="K20" s="227" t="s">
        <v>156</v>
      </c>
      <c r="L20" s="233" t="s">
        <v>60</v>
      </c>
      <c r="M20" s="231" t="s">
        <v>34</v>
      </c>
      <c r="N20" s="231" t="s">
        <v>22</v>
      </c>
      <c r="O20" s="231">
        <v>2</v>
      </c>
      <c r="P20" s="231">
        <v>0</v>
      </c>
      <c r="Q20" s="231">
        <v>0</v>
      </c>
      <c r="R20" s="232">
        <f t="shared" si="1"/>
        <v>2</v>
      </c>
      <c r="S20" s="231">
        <v>3</v>
      </c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</row>
    <row r="21" spans="1:32" x14ac:dyDescent="0.2">
      <c r="A21" s="227" t="s">
        <v>147</v>
      </c>
      <c r="B21" s="233" t="s">
        <v>49</v>
      </c>
      <c r="C21" s="231" t="s">
        <v>34</v>
      </c>
      <c r="D21" s="231" t="s">
        <v>22</v>
      </c>
      <c r="E21" s="231">
        <v>2</v>
      </c>
      <c r="F21" s="231">
        <v>0</v>
      </c>
      <c r="G21" s="231">
        <v>0</v>
      </c>
      <c r="H21" s="232">
        <f>E21+(F21+G21)/2</f>
        <v>2</v>
      </c>
      <c r="I21" s="231">
        <v>3</v>
      </c>
      <c r="J21" s="203"/>
      <c r="K21" s="227" t="s">
        <v>157</v>
      </c>
      <c r="L21" s="233" t="s">
        <v>61</v>
      </c>
      <c r="M21" s="231" t="s">
        <v>34</v>
      </c>
      <c r="N21" s="231" t="s">
        <v>22</v>
      </c>
      <c r="O21" s="231">
        <v>2</v>
      </c>
      <c r="P21" s="231">
        <v>0</v>
      </c>
      <c r="Q21" s="231">
        <v>0</v>
      </c>
      <c r="R21" s="232">
        <f>O21+(P21+Q21)/2</f>
        <v>2</v>
      </c>
      <c r="S21" s="231">
        <v>3</v>
      </c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</row>
    <row r="22" spans="1:32" x14ac:dyDescent="0.2">
      <c r="A22" s="227" t="s">
        <v>148</v>
      </c>
      <c r="B22" s="233" t="s">
        <v>50</v>
      </c>
      <c r="C22" s="231" t="s">
        <v>34</v>
      </c>
      <c r="D22" s="231" t="s">
        <v>22</v>
      </c>
      <c r="E22" s="231">
        <v>2</v>
      </c>
      <c r="F22" s="231">
        <v>0</v>
      </c>
      <c r="G22" s="231">
        <v>0</v>
      </c>
      <c r="H22" s="232">
        <f>E22+(F22+G22)/2</f>
        <v>2</v>
      </c>
      <c r="I22" s="231">
        <v>2</v>
      </c>
      <c r="J22" s="203"/>
      <c r="K22" s="234" t="s">
        <v>133</v>
      </c>
      <c r="L22" s="235" t="s">
        <v>130</v>
      </c>
      <c r="M22" s="236" t="s">
        <v>33</v>
      </c>
      <c r="N22" s="236" t="s">
        <v>20</v>
      </c>
      <c r="O22" s="236">
        <v>2</v>
      </c>
      <c r="P22" s="236">
        <v>0</v>
      </c>
      <c r="Q22" s="236">
        <v>0</v>
      </c>
      <c r="R22" s="237">
        <f>O22+(P22+Q22)/2</f>
        <v>2</v>
      </c>
      <c r="S22" s="236">
        <v>1</v>
      </c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</row>
    <row r="23" spans="1:32" x14ac:dyDescent="0.2">
      <c r="A23" s="227" t="s">
        <v>149</v>
      </c>
      <c r="B23" s="233" t="s">
        <v>51</v>
      </c>
      <c r="C23" s="231" t="s">
        <v>34</v>
      </c>
      <c r="D23" s="231" t="s">
        <v>22</v>
      </c>
      <c r="E23" s="231">
        <v>2</v>
      </c>
      <c r="F23" s="231">
        <v>0</v>
      </c>
      <c r="G23" s="231">
        <v>0</v>
      </c>
      <c r="H23" s="232">
        <f>E23+(F23+G23)/2</f>
        <v>2</v>
      </c>
      <c r="I23" s="231">
        <v>2</v>
      </c>
      <c r="J23" s="203"/>
      <c r="K23" s="234" t="s">
        <v>135</v>
      </c>
      <c r="L23" s="235" t="s">
        <v>30</v>
      </c>
      <c r="M23" s="236" t="s">
        <v>33</v>
      </c>
      <c r="N23" s="236" t="s">
        <v>20</v>
      </c>
      <c r="O23" s="236">
        <v>2</v>
      </c>
      <c r="P23" s="236">
        <v>0</v>
      </c>
      <c r="Q23" s="236">
        <v>0</v>
      </c>
      <c r="R23" s="237">
        <f>O23+(P23+Q23)/2</f>
        <v>2</v>
      </c>
      <c r="S23" s="236">
        <v>1</v>
      </c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</row>
    <row r="24" spans="1:32" x14ac:dyDescent="0.2">
      <c r="A24" s="234" t="s">
        <v>132</v>
      </c>
      <c r="B24" s="235" t="s">
        <v>129</v>
      </c>
      <c r="C24" s="236" t="s">
        <v>33</v>
      </c>
      <c r="D24" s="236" t="s">
        <v>20</v>
      </c>
      <c r="E24" s="236">
        <v>2</v>
      </c>
      <c r="F24" s="236">
        <v>0</v>
      </c>
      <c r="G24" s="236">
        <v>0</v>
      </c>
      <c r="H24" s="237">
        <f t="shared" si="0"/>
        <v>2</v>
      </c>
      <c r="I24" s="236">
        <v>1</v>
      </c>
      <c r="J24" s="238"/>
      <c r="K24" s="234" t="s">
        <v>136</v>
      </c>
      <c r="L24" s="235" t="s">
        <v>29</v>
      </c>
      <c r="M24" s="236" t="s">
        <v>33</v>
      </c>
      <c r="N24" s="236" t="s">
        <v>20</v>
      </c>
      <c r="O24" s="236">
        <v>2</v>
      </c>
      <c r="P24" s="236">
        <v>0</v>
      </c>
      <c r="Q24" s="236">
        <v>0</v>
      </c>
      <c r="R24" s="237">
        <f>O24+(P24+Q24)/2</f>
        <v>2</v>
      </c>
      <c r="S24" s="236">
        <v>1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</row>
    <row r="25" spans="1:32" x14ac:dyDescent="0.2">
      <c r="A25" s="234" t="s">
        <v>134</v>
      </c>
      <c r="B25" s="235" t="s">
        <v>28</v>
      </c>
      <c r="C25" s="236" t="s">
        <v>33</v>
      </c>
      <c r="D25" s="236" t="s">
        <v>20</v>
      </c>
      <c r="E25" s="236">
        <v>2</v>
      </c>
      <c r="F25" s="236">
        <v>0</v>
      </c>
      <c r="G25" s="236">
        <v>0</v>
      </c>
      <c r="H25" s="237">
        <f t="shared" si="0"/>
        <v>2</v>
      </c>
      <c r="I25" s="236">
        <v>1</v>
      </c>
      <c r="J25" s="238"/>
      <c r="K25" s="227"/>
      <c r="L25" s="228"/>
      <c r="M25" s="228"/>
      <c r="N25" s="228"/>
      <c r="O25" s="228"/>
      <c r="P25" s="228"/>
      <c r="Q25" s="228"/>
      <c r="R25" s="228"/>
      <c r="S25" s="228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</row>
    <row r="26" spans="1:32" x14ac:dyDescent="0.2">
      <c r="A26" s="234" t="s">
        <v>137</v>
      </c>
      <c r="B26" s="235" t="s">
        <v>27</v>
      </c>
      <c r="C26" s="236" t="s">
        <v>33</v>
      </c>
      <c r="D26" s="236" t="s">
        <v>20</v>
      </c>
      <c r="E26" s="236">
        <v>2</v>
      </c>
      <c r="F26" s="236">
        <v>0</v>
      </c>
      <c r="G26" s="236">
        <v>0</v>
      </c>
      <c r="H26" s="237">
        <f t="shared" si="0"/>
        <v>2</v>
      </c>
      <c r="I26" s="236">
        <v>1</v>
      </c>
      <c r="J26" s="238"/>
      <c r="K26" s="227"/>
      <c r="L26" s="228"/>
      <c r="M26" s="228"/>
      <c r="N26" s="228"/>
      <c r="O26" s="228"/>
      <c r="P26" s="228"/>
      <c r="Q26" s="228"/>
      <c r="R26" s="228"/>
      <c r="S26" s="228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</row>
    <row r="27" spans="1:32" x14ac:dyDescent="0.2">
      <c r="A27" s="227"/>
      <c r="B27" s="239" t="s">
        <v>23</v>
      </c>
      <c r="C27" s="240"/>
      <c r="D27" s="228"/>
      <c r="E27" s="241">
        <f>SUM(E14:E26)</f>
        <v>26</v>
      </c>
      <c r="F27" s="241">
        <f>SUM(F14:F25)</f>
        <v>0</v>
      </c>
      <c r="G27" s="241">
        <f>SUM(G14:G25)</f>
        <v>0</v>
      </c>
      <c r="H27" s="241">
        <f>E27+(F27+G27)/2</f>
        <v>26</v>
      </c>
      <c r="I27" s="241">
        <f>SUM(I14:I26)</f>
        <v>30</v>
      </c>
      <c r="J27" s="203"/>
      <c r="K27" s="227"/>
      <c r="L27" s="239" t="s">
        <v>23</v>
      </c>
      <c r="M27" s="240"/>
      <c r="N27" s="228"/>
      <c r="O27" s="241">
        <f>SUM(O14:O26)</f>
        <v>21</v>
      </c>
      <c r="P27" s="241">
        <f>SUM(P14:P23)</f>
        <v>0</v>
      </c>
      <c r="Q27" s="241">
        <f>SUM(Q14:Q23)</f>
        <v>0</v>
      </c>
      <c r="R27" s="241">
        <f t="shared" si="1"/>
        <v>21</v>
      </c>
      <c r="S27" s="241">
        <f>SUM(S14:S26)</f>
        <v>30</v>
      </c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</row>
    <row r="28" spans="1:32" x14ac:dyDescent="0.2">
      <c r="A28" s="227"/>
      <c r="B28" s="242" t="s">
        <v>36</v>
      </c>
      <c r="C28" s="220"/>
      <c r="D28" s="228"/>
      <c r="E28" s="229"/>
      <c r="F28" s="229"/>
      <c r="G28" s="229"/>
      <c r="H28" s="229"/>
      <c r="I28" s="241">
        <f>SUMIF(D14:D26,"=UE",I14:I26)</f>
        <v>3</v>
      </c>
      <c r="J28" s="203"/>
      <c r="K28" s="227"/>
      <c r="L28" s="242" t="s">
        <v>36</v>
      </c>
      <c r="M28" s="220"/>
      <c r="N28" s="228"/>
      <c r="O28" s="229"/>
      <c r="P28" s="229"/>
      <c r="Q28" s="229"/>
      <c r="R28" s="229"/>
      <c r="S28" s="241">
        <f>SUMIF(N14:N26,"=UE",S14:S26)</f>
        <v>3</v>
      </c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</row>
    <row r="29" spans="1:32" x14ac:dyDescent="0.2">
      <c r="A29" s="243"/>
      <c r="B29" s="244" t="s">
        <v>35</v>
      </c>
      <c r="C29" s="245"/>
      <c r="D29" s="246"/>
      <c r="E29" s="247"/>
      <c r="F29" s="247"/>
      <c r="G29" s="247"/>
      <c r="H29" s="247"/>
      <c r="I29" s="248">
        <f>SUMIF(C14:C26,"=S",I14:I26)</f>
        <v>0</v>
      </c>
      <c r="J29" s="203"/>
      <c r="K29" s="243"/>
      <c r="L29" s="244" t="s">
        <v>35</v>
      </c>
      <c r="M29" s="245"/>
      <c r="N29" s="246"/>
      <c r="O29" s="247"/>
      <c r="P29" s="247"/>
      <c r="Q29" s="247"/>
      <c r="R29" s="247"/>
      <c r="S29" s="248">
        <f>SUMIF(M14:M26,"=S",S14:S26)</f>
        <v>0</v>
      </c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</row>
    <row r="30" spans="1:32" x14ac:dyDescent="0.2">
      <c r="A30" s="249"/>
      <c r="B30" s="250" t="s">
        <v>38</v>
      </c>
      <c r="C30" s="251"/>
      <c r="D30" s="252"/>
      <c r="E30" s="253"/>
      <c r="F30" s="253"/>
      <c r="G30" s="253"/>
      <c r="H30" s="253"/>
      <c r="I30" s="254">
        <f>SUMIF(C14:C26,"=ÜS",I14:I26)</f>
        <v>0</v>
      </c>
      <c r="J30" s="203"/>
      <c r="K30" s="249"/>
      <c r="L30" s="250" t="s">
        <v>38</v>
      </c>
      <c r="M30" s="251"/>
      <c r="N30" s="252"/>
      <c r="O30" s="253"/>
      <c r="P30" s="253"/>
      <c r="Q30" s="253"/>
      <c r="R30" s="253"/>
      <c r="S30" s="254">
        <f>SUMIF(M14:M26,"=ÜS",S14:S26)</f>
        <v>0</v>
      </c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</row>
    <row r="31" spans="1:32" x14ac:dyDescent="0.2">
      <c r="A31" s="352" t="s">
        <v>11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</row>
    <row r="32" spans="1:32" x14ac:dyDescent="0.2">
      <c r="A32" s="347" t="s">
        <v>12</v>
      </c>
      <c r="B32" s="347"/>
      <c r="C32" s="347"/>
      <c r="D32" s="347"/>
      <c r="E32" s="347"/>
      <c r="F32" s="347"/>
      <c r="G32" s="347"/>
      <c r="H32" s="347"/>
      <c r="I32" s="347"/>
      <c r="J32" s="224"/>
      <c r="K32" s="347" t="s">
        <v>13</v>
      </c>
      <c r="L32" s="347"/>
      <c r="M32" s="347"/>
      <c r="N32" s="347"/>
      <c r="O32" s="347"/>
      <c r="P32" s="347"/>
      <c r="Q32" s="347"/>
      <c r="R32" s="347"/>
      <c r="S32" s="347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</row>
    <row r="33" spans="1:32" ht="24" x14ac:dyDescent="0.2">
      <c r="A33" s="214" t="s">
        <v>31</v>
      </c>
      <c r="B33" s="214" t="s">
        <v>24</v>
      </c>
      <c r="C33" s="215" t="s">
        <v>25</v>
      </c>
      <c r="D33" s="216" t="s">
        <v>21</v>
      </c>
      <c r="E33" s="215" t="s">
        <v>6</v>
      </c>
      <c r="F33" s="215" t="s">
        <v>7</v>
      </c>
      <c r="G33" s="215" t="s">
        <v>8</v>
      </c>
      <c r="H33" s="255" t="s">
        <v>9</v>
      </c>
      <c r="I33" s="215" t="s">
        <v>10</v>
      </c>
      <c r="J33" s="225"/>
      <c r="K33" s="214" t="s">
        <v>31</v>
      </c>
      <c r="L33" s="214" t="s">
        <v>24</v>
      </c>
      <c r="M33" s="215" t="s">
        <v>25</v>
      </c>
      <c r="N33" s="216" t="s">
        <v>21</v>
      </c>
      <c r="O33" s="215" t="s">
        <v>6</v>
      </c>
      <c r="P33" s="215" t="s">
        <v>7</v>
      </c>
      <c r="Q33" s="215" t="s">
        <v>8</v>
      </c>
      <c r="R33" s="255" t="s">
        <v>9</v>
      </c>
      <c r="S33" s="215" t="s">
        <v>10</v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</row>
    <row r="34" spans="1:32" x14ac:dyDescent="0.2">
      <c r="A34" s="227" t="s">
        <v>158</v>
      </c>
      <c r="B34" s="228" t="s">
        <v>62</v>
      </c>
      <c r="C34" s="220" t="s">
        <v>34</v>
      </c>
      <c r="D34" s="220" t="s">
        <v>22</v>
      </c>
      <c r="E34" s="220">
        <v>2</v>
      </c>
      <c r="F34" s="220">
        <v>0</v>
      </c>
      <c r="G34" s="220">
        <v>0</v>
      </c>
      <c r="H34" s="229">
        <f>E34+(F34+G34)/2</f>
        <v>2</v>
      </c>
      <c r="I34" s="220">
        <v>3</v>
      </c>
      <c r="J34" s="203"/>
      <c r="K34" s="227" t="s">
        <v>166</v>
      </c>
      <c r="L34" s="228" t="s">
        <v>74</v>
      </c>
      <c r="M34" s="220" t="s">
        <v>34</v>
      </c>
      <c r="N34" s="220" t="s">
        <v>22</v>
      </c>
      <c r="O34" s="220">
        <v>2</v>
      </c>
      <c r="P34" s="220">
        <v>0</v>
      </c>
      <c r="Q34" s="220">
        <v>0</v>
      </c>
      <c r="R34" s="229">
        <f>O34+(P34+Q34)/2</f>
        <v>2</v>
      </c>
      <c r="S34" s="220">
        <v>3</v>
      </c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</row>
    <row r="35" spans="1:32" x14ac:dyDescent="0.2">
      <c r="A35" s="227" t="s">
        <v>159</v>
      </c>
      <c r="B35" s="137" t="s">
        <v>63</v>
      </c>
      <c r="C35" s="220" t="s">
        <v>34</v>
      </c>
      <c r="D35" s="220" t="s">
        <v>22</v>
      </c>
      <c r="E35" s="220">
        <v>4</v>
      </c>
      <c r="F35" s="220">
        <v>0</v>
      </c>
      <c r="G35" s="220">
        <v>0</v>
      </c>
      <c r="H35" s="229">
        <v>4</v>
      </c>
      <c r="I35" s="220">
        <v>5</v>
      </c>
      <c r="J35" s="203"/>
      <c r="K35" s="227" t="s">
        <v>167</v>
      </c>
      <c r="L35" s="228" t="s">
        <v>75</v>
      </c>
      <c r="M35" s="220" t="s">
        <v>34</v>
      </c>
      <c r="N35" s="220" t="s">
        <v>22</v>
      </c>
      <c r="O35" s="220">
        <v>2</v>
      </c>
      <c r="P35" s="220">
        <v>0</v>
      </c>
      <c r="Q35" s="220">
        <v>0</v>
      </c>
      <c r="R35" s="229">
        <f t="shared" ref="R35:R42" si="2">O35+(P35+Q35)/2</f>
        <v>2</v>
      </c>
      <c r="S35" s="220">
        <v>2</v>
      </c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</row>
    <row r="36" spans="1:32" x14ac:dyDescent="0.2">
      <c r="A36" s="227" t="s">
        <v>160</v>
      </c>
      <c r="B36" s="137" t="s">
        <v>64</v>
      </c>
      <c r="C36" s="220" t="s">
        <v>34</v>
      </c>
      <c r="D36" s="220" t="s">
        <v>22</v>
      </c>
      <c r="E36" s="220">
        <v>4</v>
      </c>
      <c r="F36" s="220">
        <v>0</v>
      </c>
      <c r="G36" s="220">
        <v>0</v>
      </c>
      <c r="H36" s="229">
        <v>4</v>
      </c>
      <c r="I36" s="220">
        <v>5</v>
      </c>
      <c r="J36" s="203"/>
      <c r="K36" s="227" t="s">
        <v>168</v>
      </c>
      <c r="L36" s="228" t="s">
        <v>76</v>
      </c>
      <c r="M36" s="220" t="s">
        <v>34</v>
      </c>
      <c r="N36" s="220" t="s">
        <v>22</v>
      </c>
      <c r="O36" s="220">
        <v>2</v>
      </c>
      <c r="P36" s="220">
        <v>0</v>
      </c>
      <c r="Q36" s="220">
        <v>0</v>
      </c>
      <c r="R36" s="229">
        <f t="shared" si="2"/>
        <v>2</v>
      </c>
      <c r="S36" s="220">
        <v>3</v>
      </c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</row>
    <row r="37" spans="1:32" x14ac:dyDescent="0.2">
      <c r="A37" s="227" t="s">
        <v>161</v>
      </c>
      <c r="B37" s="137" t="s">
        <v>65</v>
      </c>
      <c r="C37" s="220" t="s">
        <v>34</v>
      </c>
      <c r="D37" s="221" t="s">
        <v>22</v>
      </c>
      <c r="E37" s="221">
        <v>2</v>
      </c>
      <c r="F37" s="221">
        <v>0</v>
      </c>
      <c r="G37" s="221">
        <v>0</v>
      </c>
      <c r="H37" s="229">
        <f t="shared" ref="H37:H42" si="3">E37+(F37+G37)/2</f>
        <v>2</v>
      </c>
      <c r="I37" s="256">
        <v>3</v>
      </c>
      <c r="J37" s="203"/>
      <c r="K37" s="227" t="s">
        <v>169</v>
      </c>
      <c r="L37" s="137" t="s">
        <v>77</v>
      </c>
      <c r="M37" s="220" t="s">
        <v>34</v>
      </c>
      <c r="N37" s="220" t="s">
        <v>22</v>
      </c>
      <c r="O37" s="220">
        <v>2</v>
      </c>
      <c r="P37" s="220">
        <v>0</v>
      </c>
      <c r="Q37" s="220">
        <v>0</v>
      </c>
      <c r="R37" s="229">
        <f t="shared" si="2"/>
        <v>2</v>
      </c>
      <c r="S37" s="220">
        <v>3</v>
      </c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</row>
    <row r="38" spans="1:32" x14ac:dyDescent="0.2">
      <c r="A38" s="227" t="s">
        <v>162</v>
      </c>
      <c r="B38" s="137" t="s">
        <v>66</v>
      </c>
      <c r="C38" s="220" t="s">
        <v>34</v>
      </c>
      <c r="D38" s="221" t="s">
        <v>22</v>
      </c>
      <c r="E38" s="221">
        <v>2</v>
      </c>
      <c r="F38" s="221">
        <v>0</v>
      </c>
      <c r="G38" s="221">
        <v>0</v>
      </c>
      <c r="H38" s="229">
        <f t="shared" si="3"/>
        <v>2</v>
      </c>
      <c r="I38" s="221">
        <v>2</v>
      </c>
      <c r="J38" s="203"/>
      <c r="K38" s="227" t="s">
        <v>170</v>
      </c>
      <c r="L38" s="137" t="s">
        <v>78</v>
      </c>
      <c r="M38" s="220" t="s">
        <v>34</v>
      </c>
      <c r="N38" s="220" t="s">
        <v>22</v>
      </c>
      <c r="O38" s="220">
        <v>2</v>
      </c>
      <c r="P38" s="220">
        <v>0</v>
      </c>
      <c r="Q38" s="220">
        <v>0</v>
      </c>
      <c r="R38" s="229">
        <f t="shared" si="2"/>
        <v>2</v>
      </c>
      <c r="S38" s="220">
        <v>2</v>
      </c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</row>
    <row r="39" spans="1:32" x14ac:dyDescent="0.2">
      <c r="A39" s="227" t="s">
        <v>163</v>
      </c>
      <c r="B39" s="137" t="s">
        <v>67</v>
      </c>
      <c r="C39" s="220" t="s">
        <v>34</v>
      </c>
      <c r="D39" s="221" t="s">
        <v>22</v>
      </c>
      <c r="E39" s="221">
        <v>3</v>
      </c>
      <c r="F39" s="221">
        <v>0</v>
      </c>
      <c r="G39" s="221">
        <v>0</v>
      </c>
      <c r="H39" s="229">
        <v>3</v>
      </c>
      <c r="I39" s="221">
        <v>3</v>
      </c>
      <c r="J39" s="203"/>
      <c r="K39" s="227" t="s">
        <v>171</v>
      </c>
      <c r="L39" s="228" t="s">
        <v>79</v>
      </c>
      <c r="M39" s="220" t="s">
        <v>34</v>
      </c>
      <c r="N39" s="220" t="s">
        <v>22</v>
      </c>
      <c r="O39" s="220">
        <v>2</v>
      </c>
      <c r="P39" s="220">
        <v>0</v>
      </c>
      <c r="Q39" s="220">
        <v>0</v>
      </c>
      <c r="R39" s="229">
        <f t="shared" si="2"/>
        <v>2</v>
      </c>
      <c r="S39" s="220">
        <v>2</v>
      </c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</row>
    <row r="40" spans="1:32" x14ac:dyDescent="0.2">
      <c r="A40" s="227" t="s">
        <v>164</v>
      </c>
      <c r="B40" s="233" t="s">
        <v>68</v>
      </c>
      <c r="C40" s="231" t="s">
        <v>34</v>
      </c>
      <c r="D40" s="221" t="s">
        <v>22</v>
      </c>
      <c r="E40" s="221">
        <v>2</v>
      </c>
      <c r="F40" s="221">
        <v>0</v>
      </c>
      <c r="G40" s="221">
        <v>0</v>
      </c>
      <c r="H40" s="229">
        <f t="shared" si="3"/>
        <v>2</v>
      </c>
      <c r="I40" s="221">
        <v>2</v>
      </c>
      <c r="J40" s="203"/>
      <c r="K40" s="227" t="s">
        <v>172</v>
      </c>
      <c r="L40" s="233" t="s">
        <v>80</v>
      </c>
      <c r="M40" s="231" t="s">
        <v>34</v>
      </c>
      <c r="N40" s="231" t="s">
        <v>22</v>
      </c>
      <c r="O40" s="231">
        <v>2</v>
      </c>
      <c r="P40" s="231">
        <v>0</v>
      </c>
      <c r="Q40" s="231">
        <v>0</v>
      </c>
      <c r="R40" s="232">
        <f t="shared" si="2"/>
        <v>2</v>
      </c>
      <c r="S40" s="231">
        <v>2</v>
      </c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</row>
    <row r="41" spans="1:32" x14ac:dyDescent="0.2">
      <c r="A41" s="227" t="s">
        <v>165</v>
      </c>
      <c r="B41" s="233" t="s">
        <v>69</v>
      </c>
      <c r="C41" s="231" t="s">
        <v>34</v>
      </c>
      <c r="D41" s="221" t="s">
        <v>22</v>
      </c>
      <c r="E41" s="221">
        <v>3</v>
      </c>
      <c r="F41" s="221">
        <v>0</v>
      </c>
      <c r="G41" s="221">
        <v>0</v>
      </c>
      <c r="H41" s="229">
        <v>3</v>
      </c>
      <c r="I41" s="256">
        <v>3</v>
      </c>
      <c r="J41" s="203"/>
      <c r="K41" s="227" t="s">
        <v>173</v>
      </c>
      <c r="L41" s="233" t="s">
        <v>81</v>
      </c>
      <c r="M41" s="231" t="s">
        <v>34</v>
      </c>
      <c r="N41" s="231" t="s">
        <v>22</v>
      </c>
      <c r="O41" s="231">
        <v>3</v>
      </c>
      <c r="P41" s="231">
        <v>0</v>
      </c>
      <c r="Q41" s="231">
        <v>0</v>
      </c>
      <c r="R41" s="232">
        <v>3</v>
      </c>
      <c r="S41" s="221">
        <v>3</v>
      </c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</row>
    <row r="42" spans="1:32" x14ac:dyDescent="0.2">
      <c r="A42" s="201" t="s">
        <v>72</v>
      </c>
      <c r="B42" s="257" t="s">
        <v>70</v>
      </c>
      <c r="C42" s="19" t="s">
        <v>32</v>
      </c>
      <c r="D42" s="19" t="s">
        <v>20</v>
      </c>
      <c r="E42" s="19">
        <v>2</v>
      </c>
      <c r="F42" s="19">
        <v>0</v>
      </c>
      <c r="G42" s="19">
        <v>0</v>
      </c>
      <c r="H42" s="258">
        <f t="shared" si="3"/>
        <v>2</v>
      </c>
      <c r="I42" s="19">
        <v>2</v>
      </c>
      <c r="J42" s="203"/>
      <c r="K42" s="227" t="s">
        <v>174</v>
      </c>
      <c r="L42" s="164" t="s">
        <v>82</v>
      </c>
      <c r="M42" s="231" t="s">
        <v>34</v>
      </c>
      <c r="N42" s="231" t="s">
        <v>22</v>
      </c>
      <c r="O42" s="231">
        <v>2</v>
      </c>
      <c r="P42" s="231">
        <v>0</v>
      </c>
      <c r="Q42" s="231">
        <v>0</v>
      </c>
      <c r="R42" s="232">
        <f t="shared" si="2"/>
        <v>2</v>
      </c>
      <c r="S42" s="231">
        <v>3</v>
      </c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</row>
    <row r="43" spans="1:32" x14ac:dyDescent="0.2">
      <c r="A43" s="201" t="s">
        <v>73</v>
      </c>
      <c r="B43" s="257" t="s">
        <v>71</v>
      </c>
      <c r="C43" s="19" t="s">
        <v>32</v>
      </c>
      <c r="D43" s="19" t="s">
        <v>20</v>
      </c>
      <c r="E43" s="19">
        <v>2</v>
      </c>
      <c r="F43" s="19">
        <v>0</v>
      </c>
      <c r="G43" s="19">
        <v>0</v>
      </c>
      <c r="H43" s="258">
        <f>E43+(F43+G43)/2</f>
        <v>2</v>
      </c>
      <c r="I43" s="19">
        <v>2</v>
      </c>
      <c r="J43" s="238"/>
      <c r="K43" s="227" t="s">
        <v>175</v>
      </c>
      <c r="L43" s="165" t="s">
        <v>83</v>
      </c>
      <c r="M43" s="231" t="s">
        <v>34</v>
      </c>
      <c r="N43" s="231" t="s">
        <v>22</v>
      </c>
      <c r="O43" s="231">
        <v>2</v>
      </c>
      <c r="P43" s="231">
        <v>0</v>
      </c>
      <c r="Q43" s="231">
        <v>0</v>
      </c>
      <c r="R43" s="232">
        <f>O43+(P43+Q43)/2</f>
        <v>2</v>
      </c>
      <c r="S43" s="231">
        <v>3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</row>
    <row r="44" spans="1:32" x14ac:dyDescent="0.2">
      <c r="A44" s="259"/>
      <c r="B44" s="260"/>
      <c r="C44" s="261"/>
      <c r="D44" s="262"/>
      <c r="E44" s="263"/>
      <c r="F44" s="263"/>
      <c r="G44" s="263"/>
      <c r="H44" s="264"/>
      <c r="I44" s="263"/>
      <c r="J44" s="238"/>
      <c r="K44" s="201" t="s">
        <v>86</v>
      </c>
      <c r="L44" s="265" t="s">
        <v>84</v>
      </c>
      <c r="M44" s="19" t="s">
        <v>32</v>
      </c>
      <c r="N44" s="19" t="s">
        <v>22</v>
      </c>
      <c r="O44" s="19">
        <v>2</v>
      </c>
      <c r="P44" s="19">
        <v>0</v>
      </c>
      <c r="Q44" s="19">
        <v>0</v>
      </c>
      <c r="R44" s="258">
        <f t="shared" ref="R44:R45" si="4">O44+(P44+Q44)/2</f>
        <v>2</v>
      </c>
      <c r="S44" s="19">
        <v>2</v>
      </c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</row>
    <row r="45" spans="1:32" x14ac:dyDescent="0.2">
      <c r="A45" s="259"/>
      <c r="B45" s="260"/>
      <c r="C45" s="261"/>
      <c r="D45" s="262"/>
      <c r="E45" s="263"/>
      <c r="F45" s="263"/>
      <c r="G45" s="263"/>
      <c r="H45" s="264"/>
      <c r="I45" s="263"/>
      <c r="J45" s="238"/>
      <c r="K45" s="201" t="s">
        <v>87</v>
      </c>
      <c r="L45" s="257" t="s">
        <v>85</v>
      </c>
      <c r="M45" s="19" t="s">
        <v>32</v>
      </c>
      <c r="N45" s="19" t="s">
        <v>20</v>
      </c>
      <c r="O45" s="19">
        <v>2</v>
      </c>
      <c r="P45" s="19">
        <v>0</v>
      </c>
      <c r="Q45" s="19">
        <v>0</v>
      </c>
      <c r="R45" s="258">
        <f t="shared" si="4"/>
        <v>2</v>
      </c>
      <c r="S45" s="19">
        <v>2</v>
      </c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</row>
    <row r="46" spans="1:32" x14ac:dyDescent="0.2">
      <c r="A46" s="266"/>
      <c r="B46" s="267" t="s">
        <v>23</v>
      </c>
      <c r="C46" s="348" t="s">
        <v>23</v>
      </c>
      <c r="D46" s="349"/>
      <c r="E46" s="268">
        <f>SUM(E34:E45)</f>
        <v>26</v>
      </c>
      <c r="F46" s="268">
        <f>SUM(F34:F43)</f>
        <v>0</v>
      </c>
      <c r="G46" s="268">
        <f>SUM(G34:G43)</f>
        <v>0</v>
      </c>
      <c r="H46" s="268">
        <f>E46+(F46+G46)/2</f>
        <v>26</v>
      </c>
      <c r="I46" s="268">
        <f>SUM(I34:I45)</f>
        <v>30</v>
      </c>
      <c r="J46" s="238"/>
      <c r="K46" s="266"/>
      <c r="L46" s="267" t="s">
        <v>23</v>
      </c>
      <c r="M46" s="269"/>
      <c r="N46" s="270"/>
      <c r="O46" s="268">
        <f>SUM(O34:O45)</f>
        <v>25</v>
      </c>
      <c r="P46" s="268">
        <f>SUM(P34:P43)</f>
        <v>0</v>
      </c>
      <c r="Q46" s="268">
        <f>SUM(Q34:Q43)</f>
        <v>0</v>
      </c>
      <c r="R46" s="268">
        <f>O46+(P46+Q46)/2</f>
        <v>25</v>
      </c>
      <c r="S46" s="268">
        <f>SUM(S34:S45)</f>
        <v>30</v>
      </c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</row>
    <row r="47" spans="1:32" x14ac:dyDescent="0.2">
      <c r="A47" s="227"/>
      <c r="B47" s="242" t="s">
        <v>36</v>
      </c>
      <c r="C47" s="220"/>
      <c r="D47" s="228"/>
      <c r="E47" s="220"/>
      <c r="F47" s="220"/>
      <c r="G47" s="220"/>
      <c r="H47" s="220"/>
      <c r="I47" s="240">
        <f>SUMIF(D34:D43,"=UE",I34:I43)</f>
        <v>4</v>
      </c>
      <c r="J47" s="271"/>
      <c r="K47" s="227"/>
      <c r="L47" s="242" t="s">
        <v>36</v>
      </c>
      <c r="M47" s="220"/>
      <c r="N47" s="228"/>
      <c r="O47" s="228"/>
      <c r="P47" s="228"/>
      <c r="Q47" s="228"/>
      <c r="R47" s="228"/>
      <c r="S47" s="240">
        <f ca="1">SUMIF(N34:N45,"=UE",S34:S44)</f>
        <v>2</v>
      </c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</row>
    <row r="48" spans="1:32" x14ac:dyDescent="0.2">
      <c r="A48" s="243"/>
      <c r="B48" s="244" t="s">
        <v>35</v>
      </c>
      <c r="C48" s="245"/>
      <c r="D48" s="246"/>
      <c r="E48" s="247"/>
      <c r="F48" s="247"/>
      <c r="G48" s="247"/>
      <c r="H48" s="247"/>
      <c r="I48" s="248">
        <f>SUMIF(C34:C43,"=S",I34:I43)</f>
        <v>4</v>
      </c>
      <c r="J48" s="203"/>
      <c r="K48" s="243"/>
      <c r="L48" s="244" t="s">
        <v>35</v>
      </c>
      <c r="M48" s="245"/>
      <c r="N48" s="246"/>
      <c r="O48" s="247"/>
      <c r="P48" s="247"/>
      <c r="Q48" s="247"/>
      <c r="R48" s="247"/>
      <c r="S48" s="248">
        <f ca="1">SUMIF(M34:M45,"=S",S34:S44)</f>
        <v>4</v>
      </c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</row>
    <row r="49" spans="1:32" x14ac:dyDescent="0.2">
      <c r="A49" s="249"/>
      <c r="B49" s="250" t="s">
        <v>38</v>
      </c>
      <c r="C49" s="251"/>
      <c r="D49" s="252"/>
      <c r="E49" s="253"/>
      <c r="F49" s="253"/>
      <c r="G49" s="253"/>
      <c r="H49" s="253"/>
      <c r="I49" s="254">
        <f>SUMIF(C34:C43,"=ÜS",I34:I43)</f>
        <v>0</v>
      </c>
      <c r="J49" s="203"/>
      <c r="K49" s="249"/>
      <c r="L49" s="250" t="s">
        <v>38</v>
      </c>
      <c r="M49" s="251"/>
      <c r="N49" s="252"/>
      <c r="O49" s="253"/>
      <c r="P49" s="253"/>
      <c r="Q49" s="253"/>
      <c r="R49" s="253"/>
      <c r="S49" s="254">
        <f>SUMIF(M34:M44,"=ÜS",S34:S44)</f>
        <v>0</v>
      </c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</row>
    <row r="50" spans="1:32" x14ac:dyDescent="0.2">
      <c r="A50" s="352" t="s">
        <v>14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</row>
    <row r="51" spans="1:32" x14ac:dyDescent="0.2">
      <c r="A51" s="368" t="s">
        <v>15</v>
      </c>
      <c r="B51" s="369"/>
      <c r="C51" s="369"/>
      <c r="D51" s="369"/>
      <c r="E51" s="369"/>
      <c r="F51" s="369"/>
      <c r="G51" s="369"/>
      <c r="H51" s="369"/>
      <c r="I51" s="370"/>
      <c r="J51" s="224"/>
      <c r="K51" s="347" t="s">
        <v>16</v>
      </c>
      <c r="L51" s="347"/>
      <c r="M51" s="347"/>
      <c r="N51" s="347"/>
      <c r="O51" s="347"/>
      <c r="P51" s="347"/>
      <c r="Q51" s="347"/>
      <c r="R51" s="347"/>
      <c r="S51" s="347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</row>
    <row r="52" spans="1:32" ht="24" x14ac:dyDescent="0.2">
      <c r="A52" s="214" t="s">
        <v>31</v>
      </c>
      <c r="B52" s="214" t="s">
        <v>24</v>
      </c>
      <c r="C52" s="215" t="s">
        <v>25</v>
      </c>
      <c r="D52" s="216" t="s">
        <v>21</v>
      </c>
      <c r="E52" s="215" t="s">
        <v>6</v>
      </c>
      <c r="F52" s="215" t="s">
        <v>7</v>
      </c>
      <c r="G52" s="215" t="s">
        <v>8</v>
      </c>
      <c r="H52" s="255" t="s">
        <v>9</v>
      </c>
      <c r="I52" s="215" t="s">
        <v>10</v>
      </c>
      <c r="J52" s="225"/>
      <c r="K52" s="214" t="s">
        <v>31</v>
      </c>
      <c r="L52" s="214" t="s">
        <v>24</v>
      </c>
      <c r="M52" s="215" t="s">
        <v>25</v>
      </c>
      <c r="N52" s="216" t="s">
        <v>21</v>
      </c>
      <c r="O52" s="215" t="s">
        <v>6</v>
      </c>
      <c r="P52" s="215" t="s">
        <v>7</v>
      </c>
      <c r="Q52" s="215" t="s">
        <v>8</v>
      </c>
      <c r="R52" s="255" t="s">
        <v>9</v>
      </c>
      <c r="S52" s="215" t="s">
        <v>10</v>
      </c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</row>
    <row r="53" spans="1:32" x14ac:dyDescent="0.2">
      <c r="A53" s="227" t="s">
        <v>176</v>
      </c>
      <c r="B53" s="228" t="s">
        <v>88</v>
      </c>
      <c r="C53" s="220" t="s">
        <v>34</v>
      </c>
      <c r="D53" s="220" t="s">
        <v>22</v>
      </c>
      <c r="E53" s="220">
        <v>4</v>
      </c>
      <c r="F53" s="220">
        <v>0</v>
      </c>
      <c r="G53" s="220">
        <v>0</v>
      </c>
      <c r="H53" s="229">
        <v>4</v>
      </c>
      <c r="I53" s="220">
        <v>4</v>
      </c>
      <c r="J53" s="203"/>
      <c r="K53" s="227" t="s">
        <v>182</v>
      </c>
      <c r="L53" s="228" t="s">
        <v>97</v>
      </c>
      <c r="M53" s="220" t="s">
        <v>34</v>
      </c>
      <c r="N53" s="220" t="s">
        <v>22</v>
      </c>
      <c r="O53" s="220">
        <v>2</v>
      </c>
      <c r="P53" s="220">
        <v>0</v>
      </c>
      <c r="Q53" s="220">
        <v>0</v>
      </c>
      <c r="R53" s="229">
        <f>O53+(P53+Q53)/2</f>
        <v>2</v>
      </c>
      <c r="S53" s="220">
        <v>4</v>
      </c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</row>
    <row r="54" spans="1:32" x14ac:dyDescent="0.2">
      <c r="A54" s="227" t="s">
        <v>177</v>
      </c>
      <c r="B54" s="228" t="s">
        <v>89</v>
      </c>
      <c r="C54" s="220" t="s">
        <v>34</v>
      </c>
      <c r="D54" s="220" t="s">
        <v>22</v>
      </c>
      <c r="E54" s="220">
        <v>4</v>
      </c>
      <c r="F54" s="220">
        <v>0</v>
      </c>
      <c r="G54" s="220">
        <v>0</v>
      </c>
      <c r="H54" s="229">
        <v>4</v>
      </c>
      <c r="I54" s="220">
        <v>4</v>
      </c>
      <c r="J54" s="203"/>
      <c r="K54" s="227" t="s">
        <v>183</v>
      </c>
      <c r="L54" s="228" t="s">
        <v>98</v>
      </c>
      <c r="M54" s="220" t="s">
        <v>34</v>
      </c>
      <c r="N54" s="220" t="s">
        <v>22</v>
      </c>
      <c r="O54" s="220">
        <v>2</v>
      </c>
      <c r="P54" s="220">
        <v>0</v>
      </c>
      <c r="Q54" s="220">
        <v>0</v>
      </c>
      <c r="R54" s="229">
        <f t="shared" ref="R54:R61" si="5">O54+(P54+Q54)/2</f>
        <v>2</v>
      </c>
      <c r="S54" s="220">
        <v>4</v>
      </c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</row>
    <row r="55" spans="1:32" x14ac:dyDescent="0.2">
      <c r="A55" s="227" t="s">
        <v>178</v>
      </c>
      <c r="B55" s="228" t="s">
        <v>90</v>
      </c>
      <c r="C55" s="220" t="s">
        <v>34</v>
      </c>
      <c r="D55" s="220" t="s">
        <v>22</v>
      </c>
      <c r="E55" s="220">
        <v>2</v>
      </c>
      <c r="F55" s="220">
        <v>0</v>
      </c>
      <c r="G55" s="220">
        <v>0</v>
      </c>
      <c r="H55" s="229">
        <f t="shared" ref="H55:H62" si="6">E55+(F55+G55)/2</f>
        <v>2</v>
      </c>
      <c r="I55" s="220">
        <v>2</v>
      </c>
      <c r="J55" s="203"/>
      <c r="K55" s="227" t="s">
        <v>184</v>
      </c>
      <c r="L55" s="228" t="s">
        <v>99</v>
      </c>
      <c r="M55" s="220" t="s">
        <v>34</v>
      </c>
      <c r="N55" s="220" t="s">
        <v>22</v>
      </c>
      <c r="O55" s="220">
        <v>2</v>
      </c>
      <c r="P55" s="220">
        <v>0</v>
      </c>
      <c r="Q55" s="220">
        <v>0</v>
      </c>
      <c r="R55" s="229">
        <f t="shared" si="5"/>
        <v>2</v>
      </c>
      <c r="S55" s="221">
        <v>2</v>
      </c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</row>
    <row r="56" spans="1:32" x14ac:dyDescent="0.2">
      <c r="A56" s="227" t="s">
        <v>179</v>
      </c>
      <c r="B56" s="228" t="s">
        <v>91</v>
      </c>
      <c r="C56" s="220" t="s">
        <v>34</v>
      </c>
      <c r="D56" s="220" t="s">
        <v>22</v>
      </c>
      <c r="E56" s="220">
        <v>2</v>
      </c>
      <c r="F56" s="220">
        <v>0</v>
      </c>
      <c r="G56" s="220">
        <v>0</v>
      </c>
      <c r="H56" s="229">
        <f t="shared" si="6"/>
        <v>2</v>
      </c>
      <c r="I56" s="220">
        <v>2</v>
      </c>
      <c r="J56" s="203"/>
      <c r="K56" s="227" t="s">
        <v>185</v>
      </c>
      <c r="L56" s="177" t="s">
        <v>100</v>
      </c>
      <c r="M56" s="221" t="s">
        <v>34</v>
      </c>
      <c r="N56" s="221" t="s">
        <v>22</v>
      </c>
      <c r="O56" s="221">
        <v>2</v>
      </c>
      <c r="P56" s="221">
        <v>0</v>
      </c>
      <c r="Q56" s="221">
        <v>0</v>
      </c>
      <c r="R56" s="229">
        <f t="shared" si="5"/>
        <v>2</v>
      </c>
      <c r="S56" s="221">
        <v>4</v>
      </c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</row>
    <row r="57" spans="1:32" x14ac:dyDescent="0.2">
      <c r="A57" s="227" t="s">
        <v>180</v>
      </c>
      <c r="B57" s="272" t="s">
        <v>92</v>
      </c>
      <c r="C57" s="221" t="s">
        <v>34</v>
      </c>
      <c r="D57" s="221" t="s">
        <v>22</v>
      </c>
      <c r="E57" s="221">
        <v>2</v>
      </c>
      <c r="F57" s="221">
        <v>0</v>
      </c>
      <c r="G57" s="221">
        <v>0</v>
      </c>
      <c r="H57" s="229">
        <f t="shared" si="6"/>
        <v>2</v>
      </c>
      <c r="I57" s="221">
        <v>3</v>
      </c>
      <c r="J57" s="203"/>
      <c r="K57" s="227" t="s">
        <v>186</v>
      </c>
      <c r="L57" s="177" t="s">
        <v>101</v>
      </c>
      <c r="M57" s="221" t="s">
        <v>34</v>
      </c>
      <c r="N57" s="221" t="s">
        <v>22</v>
      </c>
      <c r="O57" s="221">
        <v>2</v>
      </c>
      <c r="P57" s="221">
        <v>0</v>
      </c>
      <c r="Q57" s="221">
        <v>0</v>
      </c>
      <c r="R57" s="229">
        <f t="shared" si="5"/>
        <v>2</v>
      </c>
      <c r="S57" s="221">
        <v>3</v>
      </c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</row>
    <row r="58" spans="1:32" x14ac:dyDescent="0.2">
      <c r="A58" s="227" t="s">
        <v>181</v>
      </c>
      <c r="B58" s="177" t="s">
        <v>93</v>
      </c>
      <c r="C58" s="221" t="s">
        <v>34</v>
      </c>
      <c r="D58" s="221" t="s">
        <v>22</v>
      </c>
      <c r="E58" s="221">
        <v>2</v>
      </c>
      <c r="F58" s="221">
        <v>0</v>
      </c>
      <c r="G58" s="221">
        <v>0</v>
      </c>
      <c r="H58" s="229">
        <f t="shared" si="6"/>
        <v>2</v>
      </c>
      <c r="I58" s="221">
        <v>3</v>
      </c>
      <c r="J58" s="203"/>
      <c r="K58" s="227" t="s">
        <v>187</v>
      </c>
      <c r="L58" s="177" t="s">
        <v>102</v>
      </c>
      <c r="M58" s="221" t="s">
        <v>34</v>
      </c>
      <c r="N58" s="221" t="s">
        <v>22</v>
      </c>
      <c r="O58" s="221">
        <v>2</v>
      </c>
      <c r="P58" s="221">
        <v>0</v>
      </c>
      <c r="Q58" s="221">
        <v>0</v>
      </c>
      <c r="R58" s="229">
        <f t="shared" si="5"/>
        <v>2</v>
      </c>
      <c r="S58" s="221">
        <v>4</v>
      </c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</row>
    <row r="59" spans="1:32" ht="24" x14ac:dyDescent="0.2">
      <c r="A59" s="202" t="s">
        <v>95</v>
      </c>
      <c r="B59" s="273" t="s">
        <v>128</v>
      </c>
      <c r="C59" s="19" t="s">
        <v>32</v>
      </c>
      <c r="D59" s="19" t="s">
        <v>22</v>
      </c>
      <c r="E59" s="19">
        <v>2</v>
      </c>
      <c r="F59" s="19">
        <v>2</v>
      </c>
      <c r="G59" s="19">
        <v>0</v>
      </c>
      <c r="H59" s="258">
        <v>3</v>
      </c>
      <c r="I59" s="19">
        <v>3</v>
      </c>
      <c r="J59" s="203"/>
      <c r="K59" s="201" t="s">
        <v>104</v>
      </c>
      <c r="L59" s="257" t="s">
        <v>103</v>
      </c>
      <c r="M59" s="19" t="s">
        <v>32</v>
      </c>
      <c r="N59" s="19" t="s">
        <v>22</v>
      </c>
      <c r="O59" s="19">
        <v>2</v>
      </c>
      <c r="P59" s="19">
        <v>0</v>
      </c>
      <c r="Q59" s="19">
        <v>0</v>
      </c>
      <c r="R59" s="258">
        <f t="shared" si="5"/>
        <v>2</v>
      </c>
      <c r="S59" s="19">
        <v>2</v>
      </c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</row>
    <row r="60" spans="1:32" x14ac:dyDescent="0.2">
      <c r="A60" s="201" t="s">
        <v>96</v>
      </c>
      <c r="B60" s="257" t="s">
        <v>94</v>
      </c>
      <c r="C60" s="19" t="s">
        <v>32</v>
      </c>
      <c r="D60" s="19" t="s">
        <v>22</v>
      </c>
      <c r="E60" s="19">
        <v>2</v>
      </c>
      <c r="F60" s="19">
        <v>0</v>
      </c>
      <c r="G60" s="19">
        <v>0</v>
      </c>
      <c r="H60" s="258">
        <f t="shared" si="6"/>
        <v>2</v>
      </c>
      <c r="I60" s="19">
        <v>2</v>
      </c>
      <c r="J60" s="203"/>
      <c r="K60" s="243"/>
      <c r="L60" s="246" t="s">
        <v>122</v>
      </c>
      <c r="M60" s="245" t="s">
        <v>32</v>
      </c>
      <c r="N60" s="245" t="s">
        <v>22</v>
      </c>
      <c r="O60" s="245">
        <v>2</v>
      </c>
      <c r="P60" s="245">
        <v>0</v>
      </c>
      <c r="Q60" s="245">
        <v>0</v>
      </c>
      <c r="R60" s="247">
        <f t="shared" si="5"/>
        <v>2</v>
      </c>
      <c r="S60" s="245">
        <v>4</v>
      </c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</row>
    <row r="61" spans="1:32" x14ac:dyDescent="0.2">
      <c r="A61" s="243"/>
      <c r="B61" s="246" t="s">
        <v>121</v>
      </c>
      <c r="C61" s="245" t="s">
        <v>32</v>
      </c>
      <c r="D61" s="245" t="s">
        <v>22</v>
      </c>
      <c r="E61" s="245">
        <v>2</v>
      </c>
      <c r="F61" s="245">
        <v>0</v>
      </c>
      <c r="G61" s="245">
        <v>0</v>
      </c>
      <c r="H61" s="247">
        <f t="shared" si="6"/>
        <v>2</v>
      </c>
      <c r="I61" s="245">
        <v>4</v>
      </c>
      <c r="J61" s="203"/>
      <c r="K61" s="249"/>
      <c r="L61" s="252" t="s">
        <v>124</v>
      </c>
      <c r="M61" s="251" t="s">
        <v>37</v>
      </c>
      <c r="N61" s="251" t="s">
        <v>20</v>
      </c>
      <c r="O61" s="251">
        <v>2</v>
      </c>
      <c r="P61" s="251">
        <v>0</v>
      </c>
      <c r="Q61" s="251">
        <v>0</v>
      </c>
      <c r="R61" s="253">
        <f t="shared" si="5"/>
        <v>2</v>
      </c>
      <c r="S61" s="251">
        <v>3</v>
      </c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</row>
    <row r="62" spans="1:32" x14ac:dyDescent="0.2">
      <c r="A62" s="249"/>
      <c r="B62" s="252" t="s">
        <v>123</v>
      </c>
      <c r="C62" s="251" t="s">
        <v>37</v>
      </c>
      <c r="D62" s="251" t="s">
        <v>20</v>
      </c>
      <c r="E62" s="251">
        <v>2</v>
      </c>
      <c r="F62" s="251">
        <v>0</v>
      </c>
      <c r="G62" s="251">
        <v>0</v>
      </c>
      <c r="H62" s="253">
        <f t="shared" si="6"/>
        <v>2</v>
      </c>
      <c r="I62" s="251">
        <v>3</v>
      </c>
      <c r="J62" s="203"/>
      <c r="K62" s="259"/>
      <c r="L62" s="274"/>
      <c r="M62" s="263"/>
      <c r="N62" s="263"/>
      <c r="O62" s="263"/>
      <c r="P62" s="263"/>
      <c r="Q62" s="263"/>
      <c r="R62" s="264"/>
      <c r="S62" s="26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</row>
    <row r="63" spans="1:32" x14ac:dyDescent="0.2">
      <c r="A63" s="266"/>
      <c r="B63" s="267" t="s">
        <v>23</v>
      </c>
      <c r="C63" s="348"/>
      <c r="D63" s="349"/>
      <c r="E63" s="268">
        <f>SUM(E53:E62)</f>
        <v>24</v>
      </c>
      <c r="F63" s="268">
        <f>SUM(F53:F61)</f>
        <v>2</v>
      </c>
      <c r="G63" s="268">
        <f>SUM(G53:G61)</f>
        <v>0</v>
      </c>
      <c r="H63" s="268">
        <f>E63+(F63+G63)/2</f>
        <v>25</v>
      </c>
      <c r="I63" s="268">
        <f>SUM(I53:I62)</f>
        <v>30</v>
      </c>
      <c r="J63" s="238"/>
      <c r="K63" s="266"/>
      <c r="L63" s="267" t="s">
        <v>23</v>
      </c>
      <c r="M63" s="269"/>
      <c r="N63" s="270"/>
      <c r="O63" s="268">
        <f>SUM(O53:O61)</f>
        <v>18</v>
      </c>
      <c r="P63" s="268">
        <f>SUM(P53:P61)</f>
        <v>0</v>
      </c>
      <c r="Q63" s="268">
        <f>SUM(Q53:Q61)</f>
        <v>0</v>
      </c>
      <c r="R63" s="268">
        <f>O63+(P63+Q63)/2</f>
        <v>18</v>
      </c>
      <c r="S63" s="268">
        <f>SUM(S53:S61)</f>
        <v>30</v>
      </c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</row>
    <row r="64" spans="1:32" x14ac:dyDescent="0.2">
      <c r="A64" s="227"/>
      <c r="B64" s="242" t="s">
        <v>36</v>
      </c>
      <c r="C64" s="220"/>
      <c r="D64" s="228"/>
      <c r="E64" s="220"/>
      <c r="F64" s="220"/>
      <c r="G64" s="220"/>
      <c r="H64" s="220"/>
      <c r="I64" s="240">
        <f>SUMIF(D53:D62,"=UE",I53:I62)</f>
        <v>3</v>
      </c>
      <c r="J64" s="271"/>
      <c r="K64" s="227"/>
      <c r="L64" s="242" t="s">
        <v>36</v>
      </c>
      <c r="M64" s="220"/>
      <c r="N64" s="228"/>
      <c r="O64" s="228"/>
      <c r="P64" s="228"/>
      <c r="Q64" s="228"/>
      <c r="R64" s="228"/>
      <c r="S64" s="240">
        <f>SUMIF(N53:N61,"=UE",S53:S61)</f>
        <v>3</v>
      </c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</row>
    <row r="65" spans="1:32" x14ac:dyDescent="0.2">
      <c r="A65" s="243"/>
      <c r="B65" s="244" t="s">
        <v>35</v>
      </c>
      <c r="C65" s="245"/>
      <c r="D65" s="246"/>
      <c r="E65" s="247"/>
      <c r="F65" s="247"/>
      <c r="G65" s="247"/>
      <c r="H65" s="247"/>
      <c r="I65" s="248">
        <f>SUMIF(C53:C62,"=S",I53:I62)</f>
        <v>9</v>
      </c>
      <c r="J65" s="203"/>
      <c r="K65" s="243"/>
      <c r="L65" s="244" t="s">
        <v>35</v>
      </c>
      <c r="M65" s="245"/>
      <c r="N65" s="246"/>
      <c r="O65" s="247"/>
      <c r="P65" s="247"/>
      <c r="Q65" s="247"/>
      <c r="R65" s="247"/>
      <c r="S65" s="248">
        <f>SUMIF(M53:M61,"=S",S53:S61)</f>
        <v>6</v>
      </c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</row>
    <row r="66" spans="1:32" x14ac:dyDescent="0.2">
      <c r="A66" s="249"/>
      <c r="B66" s="250" t="s">
        <v>38</v>
      </c>
      <c r="C66" s="251"/>
      <c r="D66" s="252"/>
      <c r="E66" s="253"/>
      <c r="F66" s="253"/>
      <c r="G66" s="253"/>
      <c r="H66" s="253"/>
      <c r="I66" s="254">
        <f>SUMIF(C53:C62,"=ÜS",I53:I62)</f>
        <v>3</v>
      </c>
      <c r="J66" s="203"/>
      <c r="K66" s="249"/>
      <c r="L66" s="250" t="s">
        <v>38</v>
      </c>
      <c r="M66" s="251"/>
      <c r="N66" s="252"/>
      <c r="O66" s="253"/>
      <c r="P66" s="253"/>
      <c r="Q66" s="253"/>
      <c r="R66" s="253"/>
      <c r="S66" s="254">
        <f>SUMIF(M53:M61,"=ÜS",S53:S61)</f>
        <v>3</v>
      </c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</row>
    <row r="67" spans="1:32" x14ac:dyDescent="0.2">
      <c r="A67" s="352" t="s">
        <v>17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</row>
    <row r="68" spans="1:32" x14ac:dyDescent="0.2">
      <c r="A68" s="347" t="s">
        <v>18</v>
      </c>
      <c r="B68" s="347"/>
      <c r="C68" s="347"/>
      <c r="D68" s="347"/>
      <c r="E68" s="347"/>
      <c r="F68" s="347"/>
      <c r="G68" s="347"/>
      <c r="H68" s="347"/>
      <c r="I68" s="347"/>
      <c r="J68" s="224"/>
      <c r="K68" s="347" t="s">
        <v>19</v>
      </c>
      <c r="L68" s="347"/>
      <c r="M68" s="347"/>
      <c r="N68" s="347"/>
      <c r="O68" s="347"/>
      <c r="P68" s="347"/>
      <c r="Q68" s="347"/>
      <c r="R68" s="347"/>
      <c r="S68" s="347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</row>
    <row r="69" spans="1:32" ht="24" x14ac:dyDescent="0.2">
      <c r="A69" s="214" t="s">
        <v>31</v>
      </c>
      <c r="B69" s="214" t="s">
        <v>24</v>
      </c>
      <c r="C69" s="215" t="s">
        <v>25</v>
      </c>
      <c r="D69" s="216" t="s">
        <v>21</v>
      </c>
      <c r="E69" s="215" t="s">
        <v>6</v>
      </c>
      <c r="F69" s="215" t="s">
        <v>7</v>
      </c>
      <c r="G69" s="215" t="s">
        <v>8</v>
      </c>
      <c r="H69" s="255" t="s">
        <v>9</v>
      </c>
      <c r="I69" s="215" t="s">
        <v>10</v>
      </c>
      <c r="J69" s="225"/>
      <c r="K69" s="214" t="s">
        <v>31</v>
      </c>
      <c r="L69" s="214" t="s">
        <v>24</v>
      </c>
      <c r="M69" s="215" t="s">
        <v>25</v>
      </c>
      <c r="N69" s="216" t="s">
        <v>21</v>
      </c>
      <c r="O69" s="215" t="s">
        <v>6</v>
      </c>
      <c r="P69" s="215" t="s">
        <v>7</v>
      </c>
      <c r="Q69" s="215" t="s">
        <v>8</v>
      </c>
      <c r="R69" s="255" t="s">
        <v>9</v>
      </c>
      <c r="S69" s="215" t="s">
        <v>10</v>
      </c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2" x14ac:dyDescent="0.2">
      <c r="A70" s="275" t="s">
        <v>188</v>
      </c>
      <c r="B70" s="272" t="s">
        <v>105</v>
      </c>
      <c r="C70" s="221" t="s">
        <v>34</v>
      </c>
      <c r="D70" s="221" t="s">
        <v>22</v>
      </c>
      <c r="E70" s="221">
        <v>2</v>
      </c>
      <c r="F70" s="221">
        <v>0</v>
      </c>
      <c r="G70" s="221">
        <v>0</v>
      </c>
      <c r="H70" s="229">
        <f>E70+(F70+G70)/2</f>
        <v>2</v>
      </c>
      <c r="I70" s="221">
        <v>2</v>
      </c>
      <c r="J70" s="203"/>
      <c r="K70" s="227" t="s">
        <v>192</v>
      </c>
      <c r="L70" s="272" t="s">
        <v>113</v>
      </c>
      <c r="M70" s="221" t="s">
        <v>34</v>
      </c>
      <c r="N70" s="221" t="s">
        <v>22</v>
      </c>
      <c r="O70" s="221">
        <v>3</v>
      </c>
      <c r="P70" s="221">
        <v>0</v>
      </c>
      <c r="Q70" s="221">
        <v>0</v>
      </c>
      <c r="R70" s="229">
        <f>O70+(P70+Q70)/2</f>
        <v>3</v>
      </c>
      <c r="S70" s="221">
        <v>5</v>
      </c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2" x14ac:dyDescent="0.2">
      <c r="A71" s="275" t="s">
        <v>189</v>
      </c>
      <c r="B71" s="272" t="s">
        <v>106</v>
      </c>
      <c r="C71" s="221" t="s">
        <v>34</v>
      </c>
      <c r="D71" s="221" t="s">
        <v>22</v>
      </c>
      <c r="E71" s="221">
        <v>1</v>
      </c>
      <c r="F71" s="221">
        <v>0</v>
      </c>
      <c r="G71" s="221">
        <v>0</v>
      </c>
      <c r="H71" s="229">
        <f t="shared" ref="H71:H75" si="7">E71+(F71+G71)/2</f>
        <v>1</v>
      </c>
      <c r="I71" s="221">
        <v>2</v>
      </c>
      <c r="J71" s="203"/>
      <c r="K71" s="227" t="s">
        <v>193</v>
      </c>
      <c r="L71" s="272" t="s">
        <v>114</v>
      </c>
      <c r="M71" s="221" t="s">
        <v>34</v>
      </c>
      <c r="N71" s="221" t="s">
        <v>22</v>
      </c>
      <c r="O71" s="221">
        <v>2</v>
      </c>
      <c r="P71" s="221">
        <v>0</v>
      </c>
      <c r="Q71" s="221">
        <v>0</v>
      </c>
      <c r="R71" s="229">
        <f t="shared" ref="R71:R75" si="8">O71+(P71+Q71)/2</f>
        <v>2</v>
      </c>
      <c r="S71" s="221">
        <v>3</v>
      </c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</row>
    <row r="72" spans="1:32" x14ac:dyDescent="0.2">
      <c r="A72" s="275" t="s">
        <v>190</v>
      </c>
      <c r="B72" s="272" t="s">
        <v>107</v>
      </c>
      <c r="C72" s="221" t="s">
        <v>34</v>
      </c>
      <c r="D72" s="221" t="s">
        <v>22</v>
      </c>
      <c r="E72" s="221">
        <v>3</v>
      </c>
      <c r="F72" s="221">
        <v>0</v>
      </c>
      <c r="G72" s="221">
        <v>0</v>
      </c>
      <c r="H72" s="229">
        <f t="shared" si="7"/>
        <v>3</v>
      </c>
      <c r="I72" s="221">
        <v>3</v>
      </c>
      <c r="J72" s="203"/>
      <c r="K72" s="227" t="s">
        <v>194</v>
      </c>
      <c r="L72" s="272" t="s">
        <v>115</v>
      </c>
      <c r="M72" s="221" t="s">
        <v>34</v>
      </c>
      <c r="N72" s="221" t="s">
        <v>20</v>
      </c>
      <c r="O72" s="221">
        <v>1</v>
      </c>
      <c r="P72" s="221">
        <v>0</v>
      </c>
      <c r="Q72" s="221">
        <v>0</v>
      </c>
      <c r="R72" s="229">
        <f t="shared" si="8"/>
        <v>1</v>
      </c>
      <c r="S72" s="221">
        <v>3</v>
      </c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</row>
    <row r="73" spans="1:32" x14ac:dyDescent="0.2">
      <c r="A73" s="275" t="s">
        <v>191</v>
      </c>
      <c r="B73" s="177" t="s">
        <v>108</v>
      </c>
      <c r="C73" s="221" t="s">
        <v>34</v>
      </c>
      <c r="D73" s="221" t="s">
        <v>22</v>
      </c>
      <c r="E73" s="221">
        <v>2</v>
      </c>
      <c r="F73" s="221">
        <v>0</v>
      </c>
      <c r="G73" s="221">
        <v>0</v>
      </c>
      <c r="H73" s="229">
        <f t="shared" si="7"/>
        <v>2</v>
      </c>
      <c r="I73" s="221">
        <v>2</v>
      </c>
      <c r="J73" s="203"/>
      <c r="K73" s="227" t="s">
        <v>195</v>
      </c>
      <c r="L73" s="272" t="s">
        <v>116</v>
      </c>
      <c r="M73" s="221" t="s">
        <v>34</v>
      </c>
      <c r="N73" s="221" t="s">
        <v>22</v>
      </c>
      <c r="O73" s="221">
        <v>2</v>
      </c>
      <c r="P73" s="221">
        <v>0</v>
      </c>
      <c r="Q73" s="221">
        <v>0</v>
      </c>
      <c r="R73" s="229">
        <f>O73+(P73+Q73)/2</f>
        <v>2</v>
      </c>
      <c r="S73" s="221">
        <v>5</v>
      </c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</row>
    <row r="74" spans="1:32" x14ac:dyDescent="0.2">
      <c r="A74" s="201" t="s">
        <v>111</v>
      </c>
      <c r="B74" s="257" t="s">
        <v>109</v>
      </c>
      <c r="C74" s="19" t="s">
        <v>32</v>
      </c>
      <c r="D74" s="19" t="s">
        <v>22</v>
      </c>
      <c r="E74" s="19">
        <v>2</v>
      </c>
      <c r="F74" s="19">
        <v>2</v>
      </c>
      <c r="G74" s="19">
        <v>0</v>
      </c>
      <c r="H74" s="258">
        <f t="shared" si="7"/>
        <v>3</v>
      </c>
      <c r="I74" s="19">
        <v>4</v>
      </c>
      <c r="J74" s="203"/>
      <c r="K74" s="201" t="s">
        <v>445</v>
      </c>
      <c r="L74" s="257" t="s">
        <v>447</v>
      </c>
      <c r="M74" s="19" t="s">
        <v>32</v>
      </c>
      <c r="N74" s="19" t="s">
        <v>22</v>
      </c>
      <c r="O74" s="19">
        <v>2</v>
      </c>
      <c r="P74" s="19">
        <v>6</v>
      </c>
      <c r="Q74" s="19">
        <v>0</v>
      </c>
      <c r="R74" s="258">
        <f>O74+(P74+Q74)/2</f>
        <v>5</v>
      </c>
      <c r="S74" s="19">
        <v>7</v>
      </c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</row>
    <row r="75" spans="1:32" x14ac:dyDescent="0.2">
      <c r="A75" s="201" t="s">
        <v>112</v>
      </c>
      <c r="B75" s="257" t="s">
        <v>110</v>
      </c>
      <c r="C75" s="19" t="s">
        <v>32</v>
      </c>
      <c r="D75" s="19" t="s">
        <v>22</v>
      </c>
      <c r="E75" s="19">
        <v>2</v>
      </c>
      <c r="F75" s="19">
        <v>0</v>
      </c>
      <c r="G75" s="19">
        <v>0</v>
      </c>
      <c r="H75" s="258">
        <f t="shared" si="7"/>
        <v>2</v>
      </c>
      <c r="I75" s="19">
        <v>3</v>
      </c>
      <c r="J75" s="203"/>
      <c r="K75" s="243"/>
      <c r="L75" s="246" t="s">
        <v>131</v>
      </c>
      <c r="M75" s="245" t="s">
        <v>32</v>
      </c>
      <c r="N75" s="245" t="s">
        <v>22</v>
      </c>
      <c r="O75" s="245">
        <v>2</v>
      </c>
      <c r="P75" s="245">
        <v>0</v>
      </c>
      <c r="Q75" s="245">
        <v>0</v>
      </c>
      <c r="R75" s="247">
        <f t="shared" si="8"/>
        <v>2</v>
      </c>
      <c r="S75" s="245">
        <v>4</v>
      </c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</row>
    <row r="76" spans="1:32" x14ac:dyDescent="0.2">
      <c r="A76" s="201" t="s">
        <v>252</v>
      </c>
      <c r="B76" s="257" t="s">
        <v>446</v>
      </c>
      <c r="C76" s="19" t="s">
        <v>32</v>
      </c>
      <c r="D76" s="19" t="s">
        <v>22</v>
      </c>
      <c r="E76" s="19">
        <v>2</v>
      </c>
      <c r="F76" s="19">
        <v>6</v>
      </c>
      <c r="G76" s="19">
        <v>0</v>
      </c>
      <c r="H76" s="258">
        <f>E76+(F76+G76)/2</f>
        <v>5</v>
      </c>
      <c r="I76" s="19">
        <v>7</v>
      </c>
      <c r="J76" s="203"/>
      <c r="K76" s="249"/>
      <c r="L76" s="252" t="s">
        <v>127</v>
      </c>
      <c r="M76" s="251" t="s">
        <v>37</v>
      </c>
      <c r="N76" s="251" t="s">
        <v>20</v>
      </c>
      <c r="O76" s="251">
        <v>2</v>
      </c>
      <c r="P76" s="251">
        <v>0</v>
      </c>
      <c r="Q76" s="251">
        <v>0</v>
      </c>
      <c r="R76" s="253">
        <f t="shared" ref="R76" si="9">O76+(P76+Q76)/2</f>
        <v>2</v>
      </c>
      <c r="S76" s="251">
        <v>3</v>
      </c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</row>
    <row r="77" spans="1:32" x14ac:dyDescent="0.2">
      <c r="A77" s="243"/>
      <c r="B77" s="246" t="s">
        <v>125</v>
      </c>
      <c r="C77" s="245" t="s">
        <v>32</v>
      </c>
      <c r="D77" s="245" t="s">
        <v>22</v>
      </c>
      <c r="E77" s="245">
        <v>2</v>
      </c>
      <c r="F77" s="245">
        <v>0</v>
      </c>
      <c r="G77" s="245">
        <v>0</v>
      </c>
      <c r="H77" s="247">
        <f>E77+(F77+G77)/2</f>
        <v>2</v>
      </c>
      <c r="I77" s="245">
        <v>4</v>
      </c>
      <c r="J77" s="203"/>
      <c r="K77" s="275"/>
      <c r="L77" s="272"/>
      <c r="M77" s="221"/>
      <c r="N77" s="221"/>
      <c r="O77" s="221"/>
      <c r="P77" s="221"/>
      <c r="Q77" s="221"/>
      <c r="R77" s="229"/>
      <c r="S77" s="221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</row>
    <row r="78" spans="1:32" x14ac:dyDescent="0.2">
      <c r="A78" s="249"/>
      <c r="B78" s="252" t="s">
        <v>126</v>
      </c>
      <c r="C78" s="251" t="s">
        <v>37</v>
      </c>
      <c r="D78" s="251" t="s">
        <v>20</v>
      </c>
      <c r="E78" s="251">
        <v>2</v>
      </c>
      <c r="F78" s="251">
        <v>0</v>
      </c>
      <c r="G78" s="251">
        <v>0</v>
      </c>
      <c r="H78" s="253">
        <f>E78+(F78+G78)/2</f>
        <v>2</v>
      </c>
      <c r="I78" s="251">
        <v>3</v>
      </c>
      <c r="J78" s="203"/>
      <c r="K78" s="227"/>
      <c r="L78" s="228"/>
      <c r="M78" s="228"/>
      <c r="N78" s="228"/>
      <c r="O78" s="228"/>
      <c r="P78" s="228"/>
      <c r="Q78" s="228"/>
      <c r="R78" s="228"/>
      <c r="S78" s="228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</row>
    <row r="79" spans="1:32" x14ac:dyDescent="0.2">
      <c r="A79" s="227"/>
      <c r="B79" s="239" t="s">
        <v>23</v>
      </c>
      <c r="C79" s="347" t="s">
        <v>23</v>
      </c>
      <c r="D79" s="347"/>
      <c r="E79" s="241">
        <f>SUM(E70:E78)</f>
        <v>18</v>
      </c>
      <c r="F79" s="241">
        <f>SUM(F70:F78)</f>
        <v>8</v>
      </c>
      <c r="G79" s="241">
        <f>SUM(G70:G78)</f>
        <v>0</v>
      </c>
      <c r="H79" s="241">
        <f>E79+(F79+G79)/2</f>
        <v>22</v>
      </c>
      <c r="I79" s="241">
        <f>SUM(I70:I78)</f>
        <v>30</v>
      </c>
      <c r="J79" s="238"/>
      <c r="K79" s="227"/>
      <c r="L79" s="239" t="s">
        <v>23</v>
      </c>
      <c r="M79" s="240"/>
      <c r="N79" s="276"/>
      <c r="O79" s="241">
        <f>SUM(O70:O77)</f>
        <v>14</v>
      </c>
      <c r="P79" s="241">
        <f>SUM(P70:P77)</f>
        <v>6</v>
      </c>
      <c r="Q79" s="241">
        <f>SUM(Q70:Q77)</f>
        <v>0</v>
      </c>
      <c r="R79" s="241">
        <f>O79+(P79+Q79)/2</f>
        <v>17</v>
      </c>
      <c r="S79" s="241">
        <f>SUM(S70:S77)</f>
        <v>30</v>
      </c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</row>
    <row r="80" spans="1:32" x14ac:dyDescent="0.2">
      <c r="A80" s="227"/>
      <c r="B80" s="242" t="s">
        <v>36</v>
      </c>
      <c r="C80" s="220"/>
      <c r="D80" s="228"/>
      <c r="E80" s="220"/>
      <c r="F80" s="220"/>
      <c r="G80" s="220"/>
      <c r="H80" s="220"/>
      <c r="I80" s="240">
        <f>SUMIF(D70:D78,"=UE",I70:I78)</f>
        <v>3</v>
      </c>
      <c r="J80" s="271"/>
      <c r="K80" s="227"/>
      <c r="L80" s="242" t="s">
        <v>36</v>
      </c>
      <c r="M80" s="220"/>
      <c r="N80" s="228"/>
      <c r="O80" s="228"/>
      <c r="P80" s="228"/>
      <c r="Q80" s="228"/>
      <c r="R80" s="228"/>
      <c r="S80" s="240">
        <f>SUMIF(N70:N77,"=UE",S70:S77)</f>
        <v>6</v>
      </c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</row>
    <row r="81" spans="1:32" x14ac:dyDescent="0.2">
      <c r="A81" s="243"/>
      <c r="B81" s="244" t="s">
        <v>35</v>
      </c>
      <c r="C81" s="245"/>
      <c r="D81" s="246"/>
      <c r="E81" s="247"/>
      <c r="F81" s="247"/>
      <c r="G81" s="247"/>
      <c r="H81" s="247"/>
      <c r="I81" s="248">
        <f>SUMIF(C70:C78,"=S",I70:I78)</f>
        <v>18</v>
      </c>
      <c r="J81" s="203"/>
      <c r="K81" s="243"/>
      <c r="L81" s="244" t="s">
        <v>35</v>
      </c>
      <c r="M81" s="245"/>
      <c r="N81" s="246"/>
      <c r="O81" s="247"/>
      <c r="P81" s="247"/>
      <c r="Q81" s="247"/>
      <c r="R81" s="247"/>
      <c r="S81" s="248">
        <f>SUMIF(M70:M77,"=S",S70:S77)</f>
        <v>11</v>
      </c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</row>
    <row r="82" spans="1:32" x14ac:dyDescent="0.2">
      <c r="A82" s="249"/>
      <c r="B82" s="250" t="s">
        <v>38</v>
      </c>
      <c r="C82" s="251"/>
      <c r="D82" s="252"/>
      <c r="E82" s="253"/>
      <c r="F82" s="253"/>
      <c r="G82" s="253"/>
      <c r="H82" s="253"/>
      <c r="I82" s="254">
        <f>SUMIF(C70:C78,"=ÜS",I70:I78)</f>
        <v>3</v>
      </c>
      <c r="J82" s="203"/>
      <c r="K82" s="249"/>
      <c r="L82" s="250" t="s">
        <v>38</v>
      </c>
      <c r="M82" s="251"/>
      <c r="N82" s="252"/>
      <c r="O82" s="253"/>
      <c r="P82" s="253"/>
      <c r="Q82" s="253"/>
      <c r="R82" s="253"/>
      <c r="S82" s="254">
        <f>SUMIF(M70:M77,"=ÜS",S70:S77)</f>
        <v>3</v>
      </c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</row>
    <row r="83" spans="1:32" x14ac:dyDescent="0.2">
      <c r="A83" s="277"/>
      <c r="C83" s="278"/>
      <c r="D83" s="203"/>
      <c r="E83" s="278"/>
      <c r="F83" s="278"/>
      <c r="G83" s="278"/>
      <c r="H83" s="278"/>
      <c r="I83" s="278"/>
      <c r="J83" s="203"/>
      <c r="K83" s="277"/>
      <c r="L83" s="203"/>
      <c r="M83" s="278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</row>
    <row r="84" spans="1:32" x14ac:dyDescent="0.2">
      <c r="A84" s="277"/>
      <c r="B84" s="203"/>
      <c r="C84" s="278"/>
      <c r="D84" s="203"/>
      <c r="E84" s="278"/>
      <c r="F84" s="278"/>
      <c r="G84" s="278"/>
      <c r="H84" s="278"/>
      <c r="I84" s="278"/>
      <c r="J84" s="203"/>
      <c r="K84" s="277"/>
      <c r="L84" s="203"/>
      <c r="M84" s="278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</row>
    <row r="85" spans="1:32" x14ac:dyDescent="0.2">
      <c r="A85" s="277"/>
      <c r="B85" s="203"/>
      <c r="C85" s="278"/>
      <c r="D85" s="203"/>
      <c r="E85" s="278"/>
      <c r="F85" s="278"/>
      <c r="G85" s="278"/>
      <c r="H85" s="278"/>
      <c r="I85" s="278"/>
      <c r="J85" s="203"/>
      <c r="K85" s="277"/>
      <c r="L85" s="203"/>
      <c r="M85" s="278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</row>
    <row r="86" spans="1:32" x14ac:dyDescent="0.2">
      <c r="A86" s="371" t="s">
        <v>196</v>
      </c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3"/>
      <c r="T86" s="20"/>
      <c r="U86" s="353" t="s">
        <v>197</v>
      </c>
      <c r="V86" s="354"/>
      <c r="W86" s="354"/>
      <c r="X86" s="354"/>
      <c r="Y86" s="354"/>
      <c r="Z86" s="354"/>
      <c r="AA86" s="354"/>
      <c r="AB86" s="354"/>
      <c r="AC86" s="354"/>
      <c r="AD86" s="355"/>
      <c r="AE86" s="203"/>
      <c r="AF86" s="203"/>
    </row>
    <row r="87" spans="1:32" x14ac:dyDescent="0.2">
      <c r="A87" s="374" t="s">
        <v>15</v>
      </c>
      <c r="B87" s="375"/>
      <c r="C87" s="375"/>
      <c r="D87" s="375"/>
      <c r="E87" s="375"/>
      <c r="F87" s="375"/>
      <c r="G87" s="375"/>
      <c r="H87" s="375"/>
      <c r="I87" s="376"/>
      <c r="J87" s="21"/>
      <c r="K87" s="356" t="s">
        <v>16</v>
      </c>
      <c r="L87" s="328"/>
      <c r="M87" s="328"/>
      <c r="N87" s="328"/>
      <c r="O87" s="328"/>
      <c r="P87" s="328"/>
      <c r="Q87" s="328"/>
      <c r="R87" s="328"/>
      <c r="S87" s="329"/>
      <c r="T87" s="20"/>
      <c r="U87" s="356"/>
      <c r="V87" s="328"/>
      <c r="W87" s="328"/>
      <c r="X87" s="328"/>
      <c r="Y87" s="328"/>
      <c r="Z87" s="328"/>
      <c r="AA87" s="328"/>
      <c r="AB87" s="328"/>
      <c r="AC87" s="329"/>
      <c r="AD87" s="22"/>
      <c r="AE87" s="203"/>
      <c r="AF87" s="203"/>
    </row>
    <row r="88" spans="1:32" ht="24" x14ac:dyDescent="0.2">
      <c r="A88" s="24" t="s">
        <v>31</v>
      </c>
      <c r="B88" s="24" t="s">
        <v>24</v>
      </c>
      <c r="C88" s="23" t="s">
        <v>25</v>
      </c>
      <c r="D88" s="25" t="s">
        <v>21</v>
      </c>
      <c r="E88" s="23" t="s">
        <v>6</v>
      </c>
      <c r="F88" s="23" t="s">
        <v>7</v>
      </c>
      <c r="G88" s="23" t="s">
        <v>8</v>
      </c>
      <c r="H88" s="23" t="s">
        <v>9</v>
      </c>
      <c r="I88" s="23" t="s">
        <v>10</v>
      </c>
      <c r="J88" s="26"/>
      <c r="K88" s="24" t="s">
        <v>31</v>
      </c>
      <c r="L88" s="24" t="s">
        <v>24</v>
      </c>
      <c r="M88" s="23" t="s">
        <v>25</v>
      </c>
      <c r="N88" s="25" t="s">
        <v>21</v>
      </c>
      <c r="O88" s="23" t="s">
        <v>6</v>
      </c>
      <c r="P88" s="23" t="s">
        <v>7</v>
      </c>
      <c r="Q88" s="23" t="s">
        <v>8</v>
      </c>
      <c r="R88" s="23" t="s">
        <v>9</v>
      </c>
      <c r="S88" s="23" t="s">
        <v>10</v>
      </c>
      <c r="T88" s="20"/>
      <c r="U88" s="23" t="s">
        <v>31</v>
      </c>
      <c r="V88" s="24" t="s">
        <v>24</v>
      </c>
      <c r="W88" s="23" t="s">
        <v>25</v>
      </c>
      <c r="X88" s="25" t="s">
        <v>21</v>
      </c>
      <c r="Y88" s="23" t="s">
        <v>6</v>
      </c>
      <c r="Z88" s="23" t="s">
        <v>7</v>
      </c>
      <c r="AA88" s="23" t="s">
        <v>8</v>
      </c>
      <c r="AB88" s="23" t="s">
        <v>9</v>
      </c>
      <c r="AC88" s="27" t="s">
        <v>10</v>
      </c>
      <c r="AD88" s="28" t="s">
        <v>198</v>
      </c>
      <c r="AE88" s="203"/>
      <c r="AF88" s="203"/>
    </row>
    <row r="89" spans="1:32" x14ac:dyDescent="0.2">
      <c r="A89" s="279" t="s">
        <v>253</v>
      </c>
      <c r="B89" s="279" t="s">
        <v>209</v>
      </c>
      <c r="C89" s="31" t="s">
        <v>32</v>
      </c>
      <c r="D89" s="31" t="s">
        <v>22</v>
      </c>
      <c r="E89" s="31">
        <v>2</v>
      </c>
      <c r="F89" s="31">
        <v>0</v>
      </c>
      <c r="G89" s="31">
        <v>0</v>
      </c>
      <c r="H89" s="31">
        <f t="shared" ref="H89:H96" si="10">E89+(F89+G89)/2</f>
        <v>2</v>
      </c>
      <c r="I89" s="31">
        <v>4</v>
      </c>
      <c r="J89" s="280"/>
      <c r="K89" s="279" t="s">
        <v>261</v>
      </c>
      <c r="L89" s="279" t="s">
        <v>217</v>
      </c>
      <c r="M89" s="31" t="s">
        <v>32</v>
      </c>
      <c r="N89" s="31" t="s">
        <v>22</v>
      </c>
      <c r="O89" s="31">
        <v>2</v>
      </c>
      <c r="P89" s="31">
        <v>0</v>
      </c>
      <c r="Q89" s="31">
        <v>0</v>
      </c>
      <c r="R89" s="31">
        <f t="shared" ref="R89:R96" si="11">O89+(P89+Q89)/2</f>
        <v>2</v>
      </c>
      <c r="S89" s="31">
        <v>4</v>
      </c>
      <c r="T89" s="20"/>
      <c r="U89" s="279" t="s">
        <v>201</v>
      </c>
      <c r="V89" s="279" t="s">
        <v>241</v>
      </c>
      <c r="W89" s="31" t="s">
        <v>37</v>
      </c>
      <c r="X89" s="31" t="s">
        <v>20</v>
      </c>
      <c r="Y89" s="31">
        <v>2</v>
      </c>
      <c r="Z89" s="31">
        <v>0</v>
      </c>
      <c r="AA89" s="31">
        <v>0</v>
      </c>
      <c r="AB89" s="31">
        <f t="shared" ref="AB89:AB96" si="12">Y89+(Z89+AA89)/2</f>
        <v>2</v>
      </c>
      <c r="AC89" s="32">
        <v>3</v>
      </c>
      <c r="AD89" s="33" t="s">
        <v>199</v>
      </c>
      <c r="AE89" s="203"/>
      <c r="AF89" s="203"/>
    </row>
    <row r="90" spans="1:32" x14ac:dyDescent="0.2">
      <c r="A90" s="279" t="s">
        <v>254</v>
      </c>
      <c r="B90" s="279" t="s">
        <v>210</v>
      </c>
      <c r="C90" s="31" t="s">
        <v>32</v>
      </c>
      <c r="D90" s="31" t="s">
        <v>22</v>
      </c>
      <c r="E90" s="31">
        <v>2</v>
      </c>
      <c r="F90" s="31">
        <v>0</v>
      </c>
      <c r="G90" s="31">
        <v>0</v>
      </c>
      <c r="H90" s="31">
        <f t="shared" si="10"/>
        <v>2</v>
      </c>
      <c r="I90" s="31">
        <v>4</v>
      </c>
      <c r="J90" s="280"/>
      <c r="K90" s="279" t="s">
        <v>262</v>
      </c>
      <c r="L90" s="279" t="s">
        <v>218</v>
      </c>
      <c r="M90" s="31" t="s">
        <v>32</v>
      </c>
      <c r="N90" s="31" t="s">
        <v>22</v>
      </c>
      <c r="O90" s="31">
        <v>2</v>
      </c>
      <c r="P90" s="31">
        <v>0</v>
      </c>
      <c r="Q90" s="31">
        <v>0</v>
      </c>
      <c r="R90" s="31">
        <f t="shared" si="11"/>
        <v>2</v>
      </c>
      <c r="S90" s="31">
        <v>4</v>
      </c>
      <c r="T90" s="20"/>
      <c r="U90" s="279" t="s">
        <v>202</v>
      </c>
      <c r="V90" s="279" t="s">
        <v>243</v>
      </c>
      <c r="W90" s="31" t="s">
        <v>37</v>
      </c>
      <c r="X90" s="31" t="s">
        <v>20</v>
      </c>
      <c r="Y90" s="31">
        <v>2</v>
      </c>
      <c r="Z90" s="31">
        <v>0</v>
      </c>
      <c r="AA90" s="31">
        <v>0</v>
      </c>
      <c r="AB90" s="31">
        <f t="shared" si="12"/>
        <v>2</v>
      </c>
      <c r="AC90" s="32">
        <v>3</v>
      </c>
      <c r="AD90" s="33" t="s">
        <v>200</v>
      </c>
      <c r="AE90" s="203"/>
      <c r="AF90" s="203"/>
    </row>
    <row r="91" spans="1:32" x14ac:dyDescent="0.2">
      <c r="A91" s="279" t="s">
        <v>255</v>
      </c>
      <c r="B91" s="279" t="s">
        <v>211</v>
      </c>
      <c r="C91" s="31" t="s">
        <v>32</v>
      </c>
      <c r="D91" s="31" t="s">
        <v>22</v>
      </c>
      <c r="E91" s="31">
        <v>2</v>
      </c>
      <c r="F91" s="31">
        <v>0</v>
      </c>
      <c r="G91" s="31">
        <v>0</v>
      </c>
      <c r="H91" s="31">
        <f t="shared" si="10"/>
        <v>2</v>
      </c>
      <c r="I91" s="31">
        <v>4</v>
      </c>
      <c r="J91" s="280"/>
      <c r="K91" s="279" t="s">
        <v>263</v>
      </c>
      <c r="L91" s="279" t="s">
        <v>219</v>
      </c>
      <c r="M91" s="31" t="s">
        <v>32</v>
      </c>
      <c r="N91" s="31" t="s">
        <v>22</v>
      </c>
      <c r="O91" s="31">
        <v>2</v>
      </c>
      <c r="P91" s="31">
        <v>0</v>
      </c>
      <c r="Q91" s="31">
        <v>0</v>
      </c>
      <c r="R91" s="31">
        <f t="shared" si="11"/>
        <v>2</v>
      </c>
      <c r="S91" s="31">
        <v>4</v>
      </c>
      <c r="T91" s="20"/>
      <c r="U91" s="279" t="s">
        <v>203</v>
      </c>
      <c r="V91" s="279" t="s">
        <v>244</v>
      </c>
      <c r="W91" s="31" t="s">
        <v>37</v>
      </c>
      <c r="X91" s="31" t="s">
        <v>20</v>
      </c>
      <c r="Y91" s="31">
        <v>2</v>
      </c>
      <c r="Z91" s="31">
        <v>0</v>
      </c>
      <c r="AA91" s="31">
        <v>0</v>
      </c>
      <c r="AB91" s="31">
        <f t="shared" si="12"/>
        <v>2</v>
      </c>
      <c r="AC91" s="32">
        <v>3</v>
      </c>
      <c r="AD91" s="33" t="s">
        <v>242</v>
      </c>
      <c r="AE91" s="203"/>
      <c r="AF91" s="203"/>
    </row>
    <row r="92" spans="1:32" x14ac:dyDescent="0.2">
      <c r="A92" s="279" t="s">
        <v>256</v>
      </c>
      <c r="B92" s="279" t="s">
        <v>212</v>
      </c>
      <c r="C92" s="31" t="s">
        <v>32</v>
      </c>
      <c r="D92" s="31" t="s">
        <v>22</v>
      </c>
      <c r="E92" s="31">
        <v>2</v>
      </c>
      <c r="F92" s="31">
        <v>0</v>
      </c>
      <c r="G92" s="31">
        <v>0</v>
      </c>
      <c r="H92" s="31">
        <f t="shared" si="10"/>
        <v>2</v>
      </c>
      <c r="I92" s="31">
        <v>4</v>
      </c>
      <c r="J92" s="280"/>
      <c r="K92" s="279" t="s">
        <v>264</v>
      </c>
      <c r="L92" s="279" t="s">
        <v>220</v>
      </c>
      <c r="M92" s="31" t="s">
        <v>32</v>
      </c>
      <c r="N92" s="31" t="s">
        <v>22</v>
      </c>
      <c r="O92" s="31">
        <v>2</v>
      </c>
      <c r="P92" s="31">
        <v>0</v>
      </c>
      <c r="Q92" s="31">
        <v>0</v>
      </c>
      <c r="R92" s="31">
        <f t="shared" si="11"/>
        <v>2</v>
      </c>
      <c r="S92" s="31">
        <v>4</v>
      </c>
      <c r="T92" s="20"/>
      <c r="U92" s="279" t="s">
        <v>204</v>
      </c>
      <c r="V92" s="279" t="s">
        <v>245</v>
      </c>
      <c r="W92" s="31" t="s">
        <v>37</v>
      </c>
      <c r="X92" s="31" t="s">
        <v>20</v>
      </c>
      <c r="Y92" s="31">
        <v>2</v>
      </c>
      <c r="Z92" s="31">
        <v>0</v>
      </c>
      <c r="AA92" s="31">
        <v>0</v>
      </c>
      <c r="AB92" s="31">
        <f t="shared" si="12"/>
        <v>2</v>
      </c>
      <c r="AC92" s="32">
        <v>3</v>
      </c>
      <c r="AD92" s="33" t="s">
        <v>200</v>
      </c>
      <c r="AE92" s="203"/>
      <c r="AF92" s="203"/>
    </row>
    <row r="93" spans="1:32" x14ac:dyDescent="0.2">
      <c r="A93" s="279" t="s">
        <v>257</v>
      </c>
      <c r="B93" s="279" t="s">
        <v>213</v>
      </c>
      <c r="C93" s="31" t="s">
        <v>32</v>
      </c>
      <c r="D93" s="31" t="s">
        <v>22</v>
      </c>
      <c r="E93" s="31">
        <v>2</v>
      </c>
      <c r="F93" s="31">
        <v>0</v>
      </c>
      <c r="G93" s="31">
        <v>0</v>
      </c>
      <c r="H93" s="31">
        <f t="shared" si="10"/>
        <v>2</v>
      </c>
      <c r="I93" s="31">
        <v>4</v>
      </c>
      <c r="J93" s="280"/>
      <c r="K93" s="279" t="s">
        <v>265</v>
      </c>
      <c r="L93" s="279" t="s">
        <v>221</v>
      </c>
      <c r="M93" s="31" t="s">
        <v>32</v>
      </c>
      <c r="N93" s="31" t="s">
        <v>22</v>
      </c>
      <c r="O93" s="31">
        <v>2</v>
      </c>
      <c r="P93" s="31">
        <v>0</v>
      </c>
      <c r="Q93" s="31">
        <v>0</v>
      </c>
      <c r="R93" s="31">
        <f t="shared" si="11"/>
        <v>2</v>
      </c>
      <c r="S93" s="31">
        <v>4</v>
      </c>
      <c r="T93" s="20"/>
      <c r="U93" s="279" t="s">
        <v>205</v>
      </c>
      <c r="V93" s="279" t="s">
        <v>246</v>
      </c>
      <c r="W93" s="31" t="s">
        <v>37</v>
      </c>
      <c r="X93" s="31" t="s">
        <v>20</v>
      </c>
      <c r="Y93" s="31">
        <v>2</v>
      </c>
      <c r="Z93" s="31">
        <v>0</v>
      </c>
      <c r="AA93" s="31">
        <v>0</v>
      </c>
      <c r="AB93" s="31">
        <f t="shared" si="12"/>
        <v>2</v>
      </c>
      <c r="AC93" s="32">
        <v>3</v>
      </c>
      <c r="AD93" s="33" t="s">
        <v>242</v>
      </c>
      <c r="AE93" s="203"/>
      <c r="AF93" s="203"/>
    </row>
    <row r="94" spans="1:32" x14ac:dyDescent="0.2">
      <c r="A94" s="279" t="s">
        <v>258</v>
      </c>
      <c r="B94" s="279" t="s">
        <v>214</v>
      </c>
      <c r="C94" s="31" t="s">
        <v>32</v>
      </c>
      <c r="D94" s="31" t="s">
        <v>22</v>
      </c>
      <c r="E94" s="31">
        <v>2</v>
      </c>
      <c r="F94" s="31">
        <v>0</v>
      </c>
      <c r="G94" s="31">
        <v>0</v>
      </c>
      <c r="H94" s="31">
        <f t="shared" si="10"/>
        <v>2</v>
      </c>
      <c r="I94" s="31">
        <v>4</v>
      </c>
      <c r="J94" s="280"/>
      <c r="K94" s="279" t="s">
        <v>266</v>
      </c>
      <c r="L94" s="279" t="s">
        <v>222</v>
      </c>
      <c r="M94" s="31" t="s">
        <v>32</v>
      </c>
      <c r="N94" s="31" t="s">
        <v>22</v>
      </c>
      <c r="O94" s="31">
        <v>2</v>
      </c>
      <c r="P94" s="31">
        <v>0</v>
      </c>
      <c r="Q94" s="31">
        <v>0</v>
      </c>
      <c r="R94" s="31">
        <f t="shared" si="11"/>
        <v>2</v>
      </c>
      <c r="S94" s="31">
        <v>4</v>
      </c>
      <c r="T94" s="20"/>
      <c r="U94" s="279" t="s">
        <v>206</v>
      </c>
      <c r="V94" s="279" t="s">
        <v>247</v>
      </c>
      <c r="W94" s="31" t="s">
        <v>37</v>
      </c>
      <c r="X94" s="31" t="s">
        <v>20</v>
      </c>
      <c r="Y94" s="31">
        <v>2</v>
      </c>
      <c r="Z94" s="31">
        <v>0</v>
      </c>
      <c r="AA94" s="31">
        <v>0</v>
      </c>
      <c r="AB94" s="31">
        <f t="shared" si="12"/>
        <v>2</v>
      </c>
      <c r="AC94" s="32">
        <v>3</v>
      </c>
      <c r="AD94" s="33" t="s">
        <v>200</v>
      </c>
      <c r="AE94" s="203"/>
      <c r="AF94" s="203"/>
    </row>
    <row r="95" spans="1:32" x14ac:dyDescent="0.2">
      <c r="A95" s="279" t="s">
        <v>259</v>
      </c>
      <c r="B95" s="279" t="s">
        <v>215</v>
      </c>
      <c r="C95" s="31" t="s">
        <v>32</v>
      </c>
      <c r="D95" s="31" t="s">
        <v>22</v>
      </c>
      <c r="E95" s="31">
        <v>2</v>
      </c>
      <c r="F95" s="31">
        <v>0</v>
      </c>
      <c r="G95" s="31">
        <v>0</v>
      </c>
      <c r="H95" s="31">
        <f t="shared" si="10"/>
        <v>2</v>
      </c>
      <c r="I95" s="31">
        <v>4</v>
      </c>
      <c r="J95" s="280"/>
      <c r="K95" s="279" t="s">
        <v>267</v>
      </c>
      <c r="L95" s="279" t="s">
        <v>223</v>
      </c>
      <c r="M95" s="31" t="s">
        <v>32</v>
      </c>
      <c r="N95" s="31" t="s">
        <v>22</v>
      </c>
      <c r="O95" s="31">
        <v>2</v>
      </c>
      <c r="P95" s="31">
        <v>0</v>
      </c>
      <c r="Q95" s="31">
        <v>0</v>
      </c>
      <c r="R95" s="31">
        <f t="shared" si="11"/>
        <v>2</v>
      </c>
      <c r="S95" s="31">
        <v>4</v>
      </c>
      <c r="T95" s="20"/>
      <c r="U95" s="279" t="s">
        <v>207</v>
      </c>
      <c r="V95" s="279" t="s">
        <v>248</v>
      </c>
      <c r="W95" s="31" t="s">
        <v>37</v>
      </c>
      <c r="X95" s="31" t="s">
        <v>20</v>
      </c>
      <c r="Y95" s="31">
        <v>2</v>
      </c>
      <c r="Z95" s="31">
        <v>0</v>
      </c>
      <c r="AA95" s="31">
        <v>0</v>
      </c>
      <c r="AB95" s="31">
        <f t="shared" si="12"/>
        <v>2</v>
      </c>
      <c r="AC95" s="32">
        <v>3</v>
      </c>
      <c r="AD95" s="33" t="s">
        <v>242</v>
      </c>
      <c r="AE95" s="203"/>
      <c r="AF95" s="203"/>
    </row>
    <row r="96" spans="1:32" x14ac:dyDescent="0.2">
      <c r="A96" s="279" t="s">
        <v>260</v>
      </c>
      <c r="B96" s="279" t="s">
        <v>216</v>
      </c>
      <c r="C96" s="31" t="s">
        <v>32</v>
      </c>
      <c r="D96" s="31" t="s">
        <v>22</v>
      </c>
      <c r="E96" s="31">
        <v>2</v>
      </c>
      <c r="F96" s="31">
        <v>0</v>
      </c>
      <c r="G96" s="31">
        <v>0</v>
      </c>
      <c r="H96" s="31">
        <f t="shared" si="10"/>
        <v>2</v>
      </c>
      <c r="I96" s="31">
        <v>4</v>
      </c>
      <c r="J96" s="280"/>
      <c r="K96" s="279" t="s">
        <v>268</v>
      </c>
      <c r="L96" s="279" t="s">
        <v>224</v>
      </c>
      <c r="M96" s="31" t="s">
        <v>32</v>
      </c>
      <c r="N96" s="31" t="s">
        <v>22</v>
      </c>
      <c r="O96" s="31">
        <v>2</v>
      </c>
      <c r="P96" s="31">
        <v>0</v>
      </c>
      <c r="Q96" s="31">
        <v>0</v>
      </c>
      <c r="R96" s="31">
        <f t="shared" si="11"/>
        <v>2</v>
      </c>
      <c r="S96" s="31">
        <v>4</v>
      </c>
      <c r="T96" s="20"/>
      <c r="U96" s="279" t="s">
        <v>208</v>
      </c>
      <c r="V96" s="279" t="s">
        <v>249</v>
      </c>
      <c r="W96" s="31" t="s">
        <v>37</v>
      </c>
      <c r="X96" s="31" t="s">
        <v>20</v>
      </c>
      <c r="Y96" s="31">
        <v>2</v>
      </c>
      <c r="Z96" s="31">
        <v>0</v>
      </c>
      <c r="AA96" s="31">
        <v>0</v>
      </c>
      <c r="AB96" s="31">
        <f t="shared" si="12"/>
        <v>2</v>
      </c>
      <c r="AC96" s="32">
        <v>3</v>
      </c>
      <c r="AD96" s="33" t="s">
        <v>200</v>
      </c>
      <c r="AE96" s="203"/>
      <c r="AF96" s="203"/>
    </row>
    <row r="97" spans="1:32" x14ac:dyDescent="0.2">
      <c r="A97" s="365" t="s">
        <v>18</v>
      </c>
      <c r="B97" s="366"/>
      <c r="C97" s="366"/>
      <c r="D97" s="366"/>
      <c r="E97" s="366"/>
      <c r="F97" s="366"/>
      <c r="G97" s="366"/>
      <c r="H97" s="366"/>
      <c r="I97" s="367"/>
      <c r="J97" s="280"/>
      <c r="K97" s="346" t="s">
        <v>19</v>
      </c>
      <c r="L97" s="320"/>
      <c r="M97" s="320"/>
      <c r="N97" s="320"/>
      <c r="O97" s="320"/>
      <c r="P97" s="320"/>
      <c r="Q97" s="320"/>
      <c r="R97" s="320"/>
      <c r="S97" s="321"/>
      <c r="T97" s="20"/>
      <c r="U97" s="20"/>
      <c r="V97" s="20"/>
      <c r="W97" s="20"/>
      <c r="X97" s="20"/>
      <c r="Y97" s="20"/>
      <c r="Z97" s="20"/>
      <c r="AA97" s="34"/>
      <c r="AB97" s="34"/>
      <c r="AC97" s="34"/>
      <c r="AD97" s="34"/>
      <c r="AE97" s="203"/>
      <c r="AF97" s="203"/>
    </row>
    <row r="98" spans="1:32" x14ac:dyDescent="0.2">
      <c r="A98" s="279" t="s">
        <v>269</v>
      </c>
      <c r="B98" s="279" t="s">
        <v>225</v>
      </c>
      <c r="C98" s="31" t="s">
        <v>32</v>
      </c>
      <c r="D98" s="31" t="s">
        <v>22</v>
      </c>
      <c r="E98" s="31">
        <v>2</v>
      </c>
      <c r="F98" s="31">
        <v>0</v>
      </c>
      <c r="G98" s="31">
        <v>0</v>
      </c>
      <c r="H98" s="31">
        <f t="shared" ref="H98:H105" si="13">E98+(F98+G98)/2</f>
        <v>2</v>
      </c>
      <c r="I98" s="31">
        <v>4</v>
      </c>
      <c r="J98" s="280"/>
      <c r="K98" s="279" t="s">
        <v>277</v>
      </c>
      <c r="L98" s="279" t="s">
        <v>233</v>
      </c>
      <c r="M98" s="31" t="s">
        <v>32</v>
      </c>
      <c r="N98" s="31" t="s">
        <v>22</v>
      </c>
      <c r="O98" s="31">
        <v>2</v>
      </c>
      <c r="P98" s="31">
        <v>0</v>
      </c>
      <c r="Q98" s="31">
        <v>0</v>
      </c>
      <c r="R98" s="31">
        <f t="shared" ref="R98:R105" si="14">O98+(P98+Q98)/2</f>
        <v>2</v>
      </c>
      <c r="S98" s="31">
        <v>4</v>
      </c>
      <c r="T98" s="20"/>
      <c r="U98" s="20"/>
      <c r="V98" s="20"/>
      <c r="W98" s="20"/>
      <c r="X98" s="20"/>
      <c r="Y98" s="20"/>
      <c r="Z98" s="20"/>
      <c r="AA98" s="34"/>
      <c r="AB98" s="34"/>
      <c r="AC98" s="34"/>
      <c r="AD98" s="34"/>
      <c r="AE98" s="203"/>
      <c r="AF98" s="203"/>
    </row>
    <row r="99" spans="1:32" x14ac:dyDescent="0.2">
      <c r="A99" s="279" t="s">
        <v>270</v>
      </c>
      <c r="B99" s="279" t="s">
        <v>226</v>
      </c>
      <c r="C99" s="31" t="s">
        <v>32</v>
      </c>
      <c r="D99" s="31" t="s">
        <v>22</v>
      </c>
      <c r="E99" s="31">
        <v>2</v>
      </c>
      <c r="F99" s="31">
        <v>0</v>
      </c>
      <c r="G99" s="31">
        <v>0</v>
      </c>
      <c r="H99" s="31">
        <f t="shared" si="13"/>
        <v>2</v>
      </c>
      <c r="I99" s="31">
        <v>4</v>
      </c>
      <c r="J99" s="280"/>
      <c r="K99" s="279" t="s">
        <v>278</v>
      </c>
      <c r="L99" s="279" t="s">
        <v>234</v>
      </c>
      <c r="M99" s="31" t="s">
        <v>32</v>
      </c>
      <c r="N99" s="31" t="s">
        <v>22</v>
      </c>
      <c r="O99" s="31">
        <v>2</v>
      </c>
      <c r="P99" s="31">
        <v>0</v>
      </c>
      <c r="Q99" s="31">
        <v>0</v>
      </c>
      <c r="R99" s="31">
        <f t="shared" si="14"/>
        <v>2</v>
      </c>
      <c r="S99" s="31">
        <v>4</v>
      </c>
      <c r="T99" s="20"/>
      <c r="U99" s="20"/>
      <c r="V99" s="20"/>
      <c r="W99" s="20"/>
      <c r="X99" s="20"/>
      <c r="Y99" s="20"/>
      <c r="Z99" s="20"/>
      <c r="AA99" s="34"/>
      <c r="AB99" s="34"/>
      <c r="AC99" s="34"/>
      <c r="AD99" s="34"/>
      <c r="AE99" s="203"/>
      <c r="AF99" s="203"/>
    </row>
    <row r="100" spans="1:32" x14ac:dyDescent="0.2">
      <c r="A100" s="279" t="s">
        <v>271</v>
      </c>
      <c r="B100" s="279" t="s">
        <v>227</v>
      </c>
      <c r="C100" s="31" t="s">
        <v>32</v>
      </c>
      <c r="D100" s="31" t="s">
        <v>22</v>
      </c>
      <c r="E100" s="31">
        <v>2</v>
      </c>
      <c r="F100" s="31">
        <v>0</v>
      </c>
      <c r="G100" s="31">
        <v>0</v>
      </c>
      <c r="H100" s="31">
        <f t="shared" si="13"/>
        <v>2</v>
      </c>
      <c r="I100" s="31">
        <v>4</v>
      </c>
      <c r="J100" s="280"/>
      <c r="K100" s="279" t="s">
        <v>279</v>
      </c>
      <c r="L100" s="279" t="s">
        <v>235</v>
      </c>
      <c r="M100" s="31" t="s">
        <v>32</v>
      </c>
      <c r="N100" s="31" t="s">
        <v>22</v>
      </c>
      <c r="O100" s="31">
        <v>2</v>
      </c>
      <c r="P100" s="31">
        <v>0</v>
      </c>
      <c r="Q100" s="31">
        <v>0</v>
      </c>
      <c r="R100" s="31">
        <f t="shared" si="14"/>
        <v>2</v>
      </c>
      <c r="S100" s="31">
        <v>4</v>
      </c>
      <c r="T100" s="20"/>
      <c r="U100" s="20"/>
      <c r="V100" s="20"/>
      <c r="W100" s="20"/>
      <c r="X100" s="20"/>
      <c r="Y100" s="20"/>
      <c r="Z100" s="20"/>
      <c r="AA100" s="34"/>
      <c r="AB100" s="34"/>
      <c r="AC100" s="34"/>
      <c r="AD100" s="34"/>
      <c r="AE100" s="203"/>
      <c r="AF100" s="203"/>
    </row>
    <row r="101" spans="1:32" x14ac:dyDescent="0.2">
      <c r="A101" s="279" t="s">
        <v>272</v>
      </c>
      <c r="B101" s="279" t="s">
        <v>228</v>
      </c>
      <c r="C101" s="31" t="s">
        <v>32</v>
      </c>
      <c r="D101" s="31" t="s">
        <v>22</v>
      </c>
      <c r="E101" s="31">
        <v>2</v>
      </c>
      <c r="F101" s="31">
        <v>0</v>
      </c>
      <c r="G101" s="31">
        <v>0</v>
      </c>
      <c r="H101" s="31">
        <f t="shared" si="13"/>
        <v>2</v>
      </c>
      <c r="I101" s="31">
        <v>4</v>
      </c>
      <c r="J101" s="280"/>
      <c r="K101" s="279" t="s">
        <v>280</v>
      </c>
      <c r="L101" s="279" t="s">
        <v>236</v>
      </c>
      <c r="M101" s="31" t="s">
        <v>32</v>
      </c>
      <c r="N101" s="31" t="s">
        <v>22</v>
      </c>
      <c r="O101" s="31">
        <v>2</v>
      </c>
      <c r="P101" s="31">
        <v>0</v>
      </c>
      <c r="Q101" s="31">
        <v>0</v>
      </c>
      <c r="R101" s="31">
        <f t="shared" si="14"/>
        <v>2</v>
      </c>
      <c r="S101" s="31">
        <v>4</v>
      </c>
      <c r="T101" s="20"/>
      <c r="U101" s="20"/>
      <c r="V101" s="20"/>
      <c r="W101" s="20"/>
      <c r="X101" s="20"/>
      <c r="Y101" s="20"/>
      <c r="Z101" s="20"/>
      <c r="AA101" s="34"/>
      <c r="AB101" s="34"/>
      <c r="AC101" s="34"/>
      <c r="AD101" s="34"/>
      <c r="AE101" s="203"/>
      <c r="AF101" s="203"/>
    </row>
    <row r="102" spans="1:32" x14ac:dyDescent="0.2">
      <c r="A102" s="279" t="s">
        <v>273</v>
      </c>
      <c r="B102" s="279" t="s">
        <v>229</v>
      </c>
      <c r="C102" s="31" t="s">
        <v>32</v>
      </c>
      <c r="D102" s="31" t="s">
        <v>22</v>
      </c>
      <c r="E102" s="31">
        <v>2</v>
      </c>
      <c r="F102" s="31">
        <v>0</v>
      </c>
      <c r="G102" s="31">
        <v>0</v>
      </c>
      <c r="H102" s="31">
        <f t="shared" si="13"/>
        <v>2</v>
      </c>
      <c r="I102" s="31">
        <v>4</v>
      </c>
      <c r="J102" s="280"/>
      <c r="K102" s="279" t="s">
        <v>281</v>
      </c>
      <c r="L102" s="279" t="s">
        <v>237</v>
      </c>
      <c r="M102" s="31" t="s">
        <v>32</v>
      </c>
      <c r="N102" s="31" t="s">
        <v>22</v>
      </c>
      <c r="O102" s="31">
        <v>2</v>
      </c>
      <c r="P102" s="31">
        <v>0</v>
      </c>
      <c r="Q102" s="31">
        <v>0</v>
      </c>
      <c r="R102" s="31">
        <f t="shared" si="14"/>
        <v>2</v>
      </c>
      <c r="S102" s="31">
        <v>4</v>
      </c>
      <c r="T102" s="20"/>
      <c r="U102" s="20"/>
      <c r="V102" s="20"/>
      <c r="W102" s="20"/>
      <c r="X102" s="20"/>
      <c r="Y102" s="20"/>
      <c r="Z102" s="20"/>
      <c r="AA102" s="34"/>
      <c r="AB102" s="34"/>
      <c r="AC102" s="34"/>
      <c r="AD102" s="34"/>
      <c r="AE102" s="203"/>
      <c r="AF102" s="203"/>
    </row>
    <row r="103" spans="1:32" x14ac:dyDescent="0.2">
      <c r="A103" s="279" t="s">
        <v>274</v>
      </c>
      <c r="B103" s="279" t="s">
        <v>230</v>
      </c>
      <c r="C103" s="31" t="s">
        <v>32</v>
      </c>
      <c r="D103" s="31" t="s">
        <v>22</v>
      </c>
      <c r="E103" s="31">
        <v>2</v>
      </c>
      <c r="F103" s="31">
        <v>0</v>
      </c>
      <c r="G103" s="31">
        <v>0</v>
      </c>
      <c r="H103" s="31">
        <f t="shared" si="13"/>
        <v>2</v>
      </c>
      <c r="I103" s="31">
        <v>4</v>
      </c>
      <c r="J103" s="280"/>
      <c r="K103" s="279" t="s">
        <v>282</v>
      </c>
      <c r="L103" s="279" t="s">
        <v>238</v>
      </c>
      <c r="M103" s="31" t="s">
        <v>32</v>
      </c>
      <c r="N103" s="31" t="s">
        <v>22</v>
      </c>
      <c r="O103" s="31">
        <v>2</v>
      </c>
      <c r="P103" s="31">
        <v>0</v>
      </c>
      <c r="Q103" s="31">
        <v>0</v>
      </c>
      <c r="R103" s="31">
        <f t="shared" si="14"/>
        <v>2</v>
      </c>
      <c r="S103" s="31">
        <v>4</v>
      </c>
      <c r="T103" s="20"/>
      <c r="U103" s="20"/>
      <c r="V103" s="20"/>
      <c r="W103" s="20"/>
      <c r="X103" s="20"/>
      <c r="Y103" s="20"/>
      <c r="Z103" s="20"/>
      <c r="AA103" s="34"/>
      <c r="AB103" s="34"/>
      <c r="AC103" s="34"/>
      <c r="AD103" s="34"/>
      <c r="AE103" s="203"/>
      <c r="AF103" s="203"/>
    </row>
    <row r="104" spans="1:32" x14ac:dyDescent="0.2">
      <c r="A104" s="279" t="s">
        <v>275</v>
      </c>
      <c r="B104" s="279" t="s">
        <v>231</v>
      </c>
      <c r="C104" s="31" t="s">
        <v>32</v>
      </c>
      <c r="D104" s="31" t="s">
        <v>22</v>
      </c>
      <c r="E104" s="31">
        <v>2</v>
      </c>
      <c r="F104" s="31">
        <v>0</v>
      </c>
      <c r="G104" s="31">
        <v>0</v>
      </c>
      <c r="H104" s="31">
        <f t="shared" si="13"/>
        <v>2</v>
      </c>
      <c r="I104" s="31">
        <v>4</v>
      </c>
      <c r="J104" s="280"/>
      <c r="K104" s="279" t="s">
        <v>283</v>
      </c>
      <c r="L104" s="279" t="s">
        <v>239</v>
      </c>
      <c r="M104" s="31" t="s">
        <v>32</v>
      </c>
      <c r="N104" s="31" t="s">
        <v>22</v>
      </c>
      <c r="O104" s="31">
        <v>2</v>
      </c>
      <c r="P104" s="31">
        <v>0</v>
      </c>
      <c r="Q104" s="31">
        <v>0</v>
      </c>
      <c r="R104" s="31">
        <f t="shared" si="14"/>
        <v>2</v>
      </c>
      <c r="S104" s="31">
        <v>4</v>
      </c>
      <c r="T104" s="20"/>
      <c r="U104" s="20"/>
      <c r="V104" s="20"/>
      <c r="W104" s="20"/>
      <c r="X104" s="20"/>
      <c r="Y104" s="20"/>
      <c r="Z104" s="20"/>
      <c r="AA104" s="34"/>
      <c r="AB104" s="34"/>
      <c r="AC104" s="34"/>
      <c r="AD104" s="34"/>
      <c r="AE104" s="203"/>
      <c r="AF104" s="203"/>
    </row>
    <row r="105" spans="1:32" x14ac:dyDescent="0.2">
      <c r="A105" s="279" t="s">
        <v>276</v>
      </c>
      <c r="B105" s="279" t="s">
        <v>232</v>
      </c>
      <c r="C105" s="31" t="s">
        <v>32</v>
      </c>
      <c r="D105" s="31" t="s">
        <v>22</v>
      </c>
      <c r="E105" s="31">
        <v>2</v>
      </c>
      <c r="F105" s="31">
        <v>0</v>
      </c>
      <c r="G105" s="31">
        <v>0</v>
      </c>
      <c r="H105" s="31">
        <f t="shared" si="13"/>
        <v>2</v>
      </c>
      <c r="I105" s="31">
        <v>4</v>
      </c>
      <c r="J105" s="280"/>
      <c r="K105" s="279" t="s">
        <v>284</v>
      </c>
      <c r="L105" s="279" t="s">
        <v>240</v>
      </c>
      <c r="M105" s="31" t="s">
        <v>32</v>
      </c>
      <c r="N105" s="31" t="s">
        <v>22</v>
      </c>
      <c r="O105" s="31">
        <v>2</v>
      </c>
      <c r="P105" s="31">
        <v>0</v>
      </c>
      <c r="Q105" s="31">
        <v>0</v>
      </c>
      <c r="R105" s="31">
        <f t="shared" si="14"/>
        <v>2</v>
      </c>
      <c r="S105" s="31">
        <v>4</v>
      </c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  <c r="AE105" s="203"/>
      <c r="AF105" s="203"/>
    </row>
  </sheetData>
  <mergeCells count="36">
    <mergeCell ref="U8:AC8"/>
    <mergeCell ref="A31:S31"/>
    <mergeCell ref="U86:AD86"/>
    <mergeCell ref="K87:S87"/>
    <mergeCell ref="U87:AC87"/>
    <mergeCell ref="C46:D46"/>
    <mergeCell ref="K51:S51"/>
    <mergeCell ref="C63:D63"/>
    <mergeCell ref="A32:I32"/>
    <mergeCell ref="K32:S32"/>
    <mergeCell ref="A68:I68"/>
    <mergeCell ref="A67:S67"/>
    <mergeCell ref="A51:I51"/>
    <mergeCell ref="A50:S50"/>
    <mergeCell ref="A86:S86"/>
    <mergeCell ref="A87:I87"/>
    <mergeCell ref="A6:B6"/>
    <mergeCell ref="D6:J6"/>
    <mergeCell ref="L6:Q6"/>
    <mergeCell ref="R6:S6"/>
    <mergeCell ref="A8:I8"/>
    <mergeCell ref="K8:S8"/>
    <mergeCell ref="A1:S1"/>
    <mergeCell ref="A2:S2"/>
    <mergeCell ref="A3:S3"/>
    <mergeCell ref="A5:D5"/>
    <mergeCell ref="E5:F5"/>
    <mergeCell ref="G5:H5"/>
    <mergeCell ref="J5:S5"/>
    <mergeCell ref="A97:I97"/>
    <mergeCell ref="A11:S11"/>
    <mergeCell ref="A12:I12"/>
    <mergeCell ref="K12:S12"/>
    <mergeCell ref="K97:S97"/>
    <mergeCell ref="K68:S68"/>
    <mergeCell ref="C79:D79"/>
  </mergeCells>
  <dataValidations count="6">
    <dataValidation type="list" allowBlank="1" showErrorMessage="1" sqref="C89:D96 M89:N96 C98:D105 M98:N105">
      <formula1>#REF!</formula1>
    </dataValidation>
    <dataValidation allowBlank="1" showErrorMessage="1" sqref="W89:X96"/>
    <dataValidation type="list" allowBlank="1" showInputMessage="1" showErrorMessage="1" sqref="C14:C26">
      <formula1>$U$14:$U$19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34:C45 M14:M24 C70:C78 M34:M45 M53:M62 C53:C62 M70:M77">
      <formula1>$U$14:$U$18</formula1>
    </dataValidation>
    <dataValidation type="list" allowBlank="1" showInputMessage="1" showErrorMessage="1" sqref="D34:D45 N14:N24 D70:D78 N34:N45 N53:N62 D53:D62 N70:N77">
      <formula1>$V$14:$V$17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5"/>
  <sheetViews>
    <sheetView zoomScaleNormal="100" workbookViewId="0">
      <selection activeCell="X23" sqref="X23"/>
    </sheetView>
  </sheetViews>
  <sheetFormatPr defaultRowHeight="15" x14ac:dyDescent="0.25"/>
  <cols>
    <col min="1" max="1" width="8.140625" bestFit="1" customWidth="1"/>
    <col min="2" max="2" width="35.5703125" customWidth="1"/>
    <col min="3" max="3" width="5.140625" customWidth="1"/>
    <col min="4" max="4" width="5.7109375" customWidth="1"/>
    <col min="5" max="5" width="4.7109375" customWidth="1"/>
    <col min="6" max="6" width="3.5703125" customWidth="1"/>
    <col min="7" max="7" width="4.28515625" customWidth="1"/>
    <col min="8" max="8" width="4.140625" customWidth="1"/>
    <col min="9" max="9" width="6" customWidth="1"/>
    <col min="10" max="10" width="0.85546875" customWidth="1"/>
    <col min="11" max="11" width="9.42578125" customWidth="1"/>
    <col min="12" max="12" width="35.5703125" customWidth="1"/>
    <col min="13" max="13" width="4.7109375" customWidth="1"/>
    <col min="14" max="14" width="6.7109375" customWidth="1"/>
    <col min="15" max="17" width="4.28515625" customWidth="1"/>
    <col min="18" max="18" width="4.7109375" customWidth="1"/>
    <col min="19" max="19" width="4.85546875" customWidth="1"/>
    <col min="21" max="21" width="7.5703125" bestFit="1" customWidth="1"/>
    <col min="22" max="22" width="28.140625" bestFit="1" customWidth="1"/>
    <col min="23" max="23" width="4" bestFit="1" customWidth="1"/>
    <col min="24" max="24" width="8.5703125" bestFit="1" customWidth="1"/>
    <col min="25" max="26" width="2.85546875" bestFit="1" customWidth="1"/>
    <col min="27" max="27" width="1.85546875" bestFit="1" customWidth="1"/>
    <col min="28" max="28" width="2.85546875" bestFit="1" customWidth="1"/>
    <col min="29" max="29" width="5.5703125" bestFit="1" customWidth="1"/>
  </cols>
  <sheetData>
    <row r="1" spans="1:32" x14ac:dyDescent="0.25">
      <c r="A1" s="385" t="s">
        <v>405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85" t="s">
        <v>406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85" t="s">
        <v>407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386" t="s">
        <v>408</v>
      </c>
      <c r="B5" s="387"/>
      <c r="C5" s="387"/>
      <c r="D5" s="387"/>
      <c r="E5" s="388">
        <f>H27+R27+H46+R46+H63+R63+H79+R79</f>
        <v>180</v>
      </c>
      <c r="F5" s="388"/>
      <c r="G5" s="389" t="s">
        <v>409</v>
      </c>
      <c r="H5" s="389"/>
      <c r="I5" s="5">
        <f>I27+S27+I46+S46+I63+S63+I79+S79</f>
        <v>240</v>
      </c>
      <c r="J5" s="390" t="s">
        <v>442</v>
      </c>
      <c r="K5" s="390"/>
      <c r="L5" s="390"/>
      <c r="M5" s="390"/>
      <c r="N5" s="390"/>
      <c r="O5" s="390"/>
      <c r="P5" s="390"/>
      <c r="Q5" s="390"/>
      <c r="R5" s="390"/>
      <c r="S5" s="39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A6" s="392" t="s">
        <v>410</v>
      </c>
      <c r="B6" s="393"/>
      <c r="C6" s="6">
        <f>I30+S30+I49+S49+I66+S66+I82+S82</f>
        <v>12</v>
      </c>
      <c r="D6" s="393" t="s">
        <v>411</v>
      </c>
      <c r="E6" s="393"/>
      <c r="F6" s="393"/>
      <c r="G6" s="393"/>
      <c r="H6" s="393"/>
      <c r="I6" s="393"/>
      <c r="J6" s="393"/>
      <c r="K6" s="36">
        <f ca="1">((I29+S29+I48+S48+I30+S30+I49+S49+I65+I66+S65+S66+I81+I82+S81+S82)/I5*100)</f>
        <v>26.666666666666668</v>
      </c>
      <c r="L6" s="393" t="s">
        <v>418</v>
      </c>
      <c r="M6" s="393"/>
      <c r="N6" s="393"/>
      <c r="O6" s="393"/>
      <c r="P6" s="393"/>
      <c r="Q6" s="393"/>
      <c r="R6" s="394">
        <f ca="1">((I28+S28+I47+S47+I64+S64+I80+S80)/I5)*100</f>
        <v>11.25</v>
      </c>
      <c r="S6" s="39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3"/>
      <c r="B7" s="13"/>
      <c r="C7" s="17"/>
      <c r="D7" s="13"/>
      <c r="E7" s="13"/>
      <c r="F7" s="13"/>
      <c r="G7" s="13"/>
      <c r="H7" s="13"/>
      <c r="I7" s="13"/>
      <c r="J7" s="13"/>
      <c r="K7" s="18"/>
      <c r="L7" s="13"/>
      <c r="M7" s="13"/>
      <c r="N7" s="13"/>
      <c r="O7" s="13"/>
      <c r="P7" s="13"/>
      <c r="Q7" s="13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378" t="s">
        <v>412</v>
      </c>
      <c r="B8" s="396"/>
      <c r="C8" s="396"/>
      <c r="D8" s="396"/>
      <c r="E8" s="396"/>
      <c r="F8" s="396"/>
      <c r="G8" s="396"/>
      <c r="H8" s="396"/>
      <c r="I8" s="379"/>
      <c r="J8" s="37"/>
      <c r="K8" s="377" t="s">
        <v>417</v>
      </c>
      <c r="L8" s="377"/>
      <c r="M8" s="377"/>
      <c r="N8" s="377"/>
      <c r="O8" s="377"/>
      <c r="P8" s="377"/>
      <c r="Q8" s="377"/>
      <c r="R8" s="377"/>
      <c r="S8" s="377"/>
      <c r="T8" s="1"/>
      <c r="U8" s="380" t="s">
        <v>435</v>
      </c>
      <c r="V8" s="380"/>
      <c r="W8" s="380"/>
      <c r="X8" s="380"/>
      <c r="Y8" s="380"/>
      <c r="Z8" s="380"/>
      <c r="AA8" s="380"/>
      <c r="AB8" s="380"/>
      <c r="AC8" s="380"/>
      <c r="AD8" s="1"/>
      <c r="AE8" s="1"/>
      <c r="AF8" s="1"/>
    </row>
    <row r="9" spans="1:32" ht="25.5" x14ac:dyDescent="0.25">
      <c r="A9" s="38" t="s">
        <v>413</v>
      </c>
      <c r="B9" s="39" t="s">
        <v>414</v>
      </c>
      <c r="C9" s="38" t="s">
        <v>416</v>
      </c>
      <c r="D9" s="40" t="s">
        <v>415</v>
      </c>
      <c r="E9" s="38" t="s">
        <v>6</v>
      </c>
      <c r="F9" s="38" t="s">
        <v>7</v>
      </c>
      <c r="G9" s="38" t="s">
        <v>8</v>
      </c>
      <c r="H9" s="41" t="s">
        <v>9</v>
      </c>
      <c r="I9" s="38" t="s">
        <v>10</v>
      </c>
      <c r="J9" s="37"/>
      <c r="K9" s="38" t="s">
        <v>413</v>
      </c>
      <c r="L9" s="39" t="s">
        <v>414</v>
      </c>
      <c r="M9" s="38" t="s">
        <v>416</v>
      </c>
      <c r="N9" s="40" t="s">
        <v>415</v>
      </c>
      <c r="O9" s="38" t="s">
        <v>6</v>
      </c>
      <c r="P9" s="38" t="s">
        <v>7</v>
      </c>
      <c r="Q9" s="38" t="s">
        <v>8</v>
      </c>
      <c r="R9" s="41" t="s">
        <v>9</v>
      </c>
      <c r="S9" s="38" t="s">
        <v>10</v>
      </c>
      <c r="T9" s="1"/>
      <c r="U9" s="308" t="s">
        <v>413</v>
      </c>
      <c r="V9" s="309" t="s">
        <v>414</v>
      </c>
      <c r="W9" s="308" t="s">
        <v>416</v>
      </c>
      <c r="X9" s="310" t="s">
        <v>415</v>
      </c>
      <c r="Y9" s="308" t="s">
        <v>6</v>
      </c>
      <c r="Z9" s="308" t="s">
        <v>7</v>
      </c>
      <c r="AA9" s="308" t="s">
        <v>8</v>
      </c>
      <c r="AB9" s="308" t="s">
        <v>9</v>
      </c>
      <c r="AC9" s="308" t="s">
        <v>10</v>
      </c>
      <c r="AD9" s="1"/>
      <c r="AE9" s="1"/>
      <c r="AF9" s="1"/>
    </row>
    <row r="10" spans="1:32" x14ac:dyDescent="0.25">
      <c r="A10" s="42" t="s">
        <v>119</v>
      </c>
      <c r="B10" s="43" t="s">
        <v>285</v>
      </c>
      <c r="C10" s="16" t="s">
        <v>34</v>
      </c>
      <c r="D10" s="44" t="s">
        <v>22</v>
      </c>
      <c r="E10" s="74">
        <v>30</v>
      </c>
      <c r="F10" s="74">
        <v>0</v>
      </c>
      <c r="G10" s="74">
        <v>0</v>
      </c>
      <c r="H10" s="74">
        <v>30</v>
      </c>
      <c r="I10" s="44">
        <v>30</v>
      </c>
      <c r="J10" s="37"/>
      <c r="K10" s="14" t="s">
        <v>119</v>
      </c>
      <c r="L10" s="14" t="s">
        <v>419</v>
      </c>
      <c r="M10" s="44" t="s">
        <v>34</v>
      </c>
      <c r="N10" s="44" t="s">
        <v>22</v>
      </c>
      <c r="O10" s="74">
        <v>30</v>
      </c>
      <c r="P10" s="74">
        <v>0</v>
      </c>
      <c r="Q10" s="74">
        <v>0</v>
      </c>
      <c r="R10" s="109">
        <v>30</v>
      </c>
      <c r="S10" s="15">
        <v>30</v>
      </c>
      <c r="T10" s="7"/>
      <c r="U10" s="311"/>
      <c r="V10" s="311" t="s">
        <v>436</v>
      </c>
      <c r="W10" s="312" t="s">
        <v>32</v>
      </c>
      <c r="X10" s="312" t="s">
        <v>22</v>
      </c>
      <c r="Y10" s="307">
        <f>E42+E43+O44+O45+E59+E60+O59+E74+E75+O74+E76</f>
        <v>22</v>
      </c>
      <c r="Z10" s="307">
        <f>F42+F43+P44+P45+F59+F60+P59+F74+F75+P74+F76</f>
        <v>16</v>
      </c>
      <c r="AA10" s="307">
        <f>G42+G43+Q44+Q45+G59+G60+Q59+G74+G75+Q74</f>
        <v>0</v>
      </c>
      <c r="AB10" s="307">
        <f>H42+H43+R44+R45+H59+H60+R59+H74+H75+R74+H76</f>
        <v>30</v>
      </c>
      <c r="AC10" s="307">
        <f>I42+I43+S44+S45+I59+I60+S59+I74+I75+S74+I76</f>
        <v>36</v>
      </c>
      <c r="AD10" s="1"/>
      <c r="AE10" s="1"/>
      <c r="AF10" s="1"/>
    </row>
    <row r="11" spans="1:32" x14ac:dyDescent="0.25">
      <c r="A11" s="381" t="s">
        <v>422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7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377" t="s">
        <v>420</v>
      </c>
      <c r="B12" s="377"/>
      <c r="C12" s="377"/>
      <c r="D12" s="377"/>
      <c r="E12" s="377"/>
      <c r="F12" s="377"/>
      <c r="G12" s="377"/>
      <c r="H12" s="377"/>
      <c r="I12" s="377"/>
      <c r="J12" s="47"/>
      <c r="K12" s="377" t="s">
        <v>421</v>
      </c>
      <c r="L12" s="377"/>
      <c r="M12" s="377"/>
      <c r="N12" s="377"/>
      <c r="O12" s="377"/>
      <c r="P12" s="377"/>
      <c r="Q12" s="377"/>
      <c r="R12" s="377"/>
      <c r="S12" s="377"/>
      <c r="T12" s="7"/>
      <c r="U12" s="3"/>
      <c r="V12" s="3"/>
      <c r="W12" s="1"/>
    </row>
    <row r="13" spans="1:32" ht="25.5" x14ac:dyDescent="0.25">
      <c r="A13" s="38" t="s">
        <v>413</v>
      </c>
      <c r="B13" s="39" t="s">
        <v>414</v>
      </c>
      <c r="C13" s="38" t="s">
        <v>416</v>
      </c>
      <c r="D13" s="40" t="s">
        <v>415</v>
      </c>
      <c r="E13" s="38" t="s">
        <v>6</v>
      </c>
      <c r="F13" s="38" t="s">
        <v>7</v>
      </c>
      <c r="G13" s="38" t="s">
        <v>8</v>
      </c>
      <c r="H13" s="41" t="s">
        <v>9</v>
      </c>
      <c r="I13" s="38" t="s">
        <v>10</v>
      </c>
      <c r="J13" s="48"/>
      <c r="K13" s="38" t="s">
        <v>413</v>
      </c>
      <c r="L13" s="39" t="s">
        <v>414</v>
      </c>
      <c r="M13" s="38" t="s">
        <v>416</v>
      </c>
      <c r="N13" s="40" t="s">
        <v>415</v>
      </c>
      <c r="O13" s="38" t="s">
        <v>6</v>
      </c>
      <c r="P13" s="38" t="s">
        <v>7</v>
      </c>
      <c r="Q13" s="38" t="s">
        <v>8</v>
      </c>
      <c r="R13" s="41" t="s">
        <v>9</v>
      </c>
      <c r="S13" s="38" t="s">
        <v>10</v>
      </c>
      <c r="T13" s="302"/>
      <c r="U13" s="107" t="s">
        <v>437</v>
      </c>
      <c r="V13" s="107" t="s">
        <v>415</v>
      </c>
      <c r="W13" s="2"/>
    </row>
    <row r="14" spans="1:32" x14ac:dyDescent="0.25">
      <c r="A14" s="44" t="s">
        <v>140</v>
      </c>
      <c r="B14" s="49" t="s">
        <v>286</v>
      </c>
      <c r="C14" s="44" t="s">
        <v>34</v>
      </c>
      <c r="D14" s="44" t="s">
        <v>22</v>
      </c>
      <c r="E14" s="44">
        <v>2</v>
      </c>
      <c r="F14" s="44">
        <v>0</v>
      </c>
      <c r="G14" s="44">
        <v>0</v>
      </c>
      <c r="H14" s="50">
        <f>E14+(F14+G14)/2</f>
        <v>2</v>
      </c>
      <c r="I14" s="44">
        <v>3</v>
      </c>
      <c r="J14" s="51"/>
      <c r="K14" s="44" t="s">
        <v>150</v>
      </c>
      <c r="L14" s="8" t="s">
        <v>298</v>
      </c>
      <c r="M14" s="44" t="s">
        <v>34</v>
      </c>
      <c r="N14" s="44" t="s">
        <v>22</v>
      </c>
      <c r="O14" s="44">
        <v>2</v>
      </c>
      <c r="P14" s="44">
        <v>0</v>
      </c>
      <c r="Q14" s="44">
        <v>0</v>
      </c>
      <c r="R14" s="50">
        <f>O14+(P14+Q14)/2</f>
        <v>2</v>
      </c>
      <c r="S14" s="44">
        <v>3</v>
      </c>
      <c r="T14" s="7"/>
      <c r="U14" s="108" t="s">
        <v>34</v>
      </c>
      <c r="V14" s="108" t="s">
        <v>22</v>
      </c>
      <c r="W14" s="1"/>
    </row>
    <row r="15" spans="1:32" x14ac:dyDescent="0.25">
      <c r="A15" s="44" t="s">
        <v>141</v>
      </c>
      <c r="B15" s="49" t="s">
        <v>289</v>
      </c>
      <c r="C15" s="44" t="s">
        <v>34</v>
      </c>
      <c r="D15" s="44" t="s">
        <v>22</v>
      </c>
      <c r="E15" s="44">
        <v>2</v>
      </c>
      <c r="F15" s="44">
        <v>0</v>
      </c>
      <c r="G15" s="44">
        <v>0</v>
      </c>
      <c r="H15" s="50">
        <f t="shared" ref="H15:H26" si="0">E15+(F15+G15)/2</f>
        <v>2</v>
      </c>
      <c r="I15" s="44">
        <v>3</v>
      </c>
      <c r="J15" s="51"/>
      <c r="K15" s="44" t="s">
        <v>151</v>
      </c>
      <c r="L15" s="8" t="s">
        <v>299</v>
      </c>
      <c r="M15" s="44" t="s">
        <v>34</v>
      </c>
      <c r="N15" s="44" t="s">
        <v>22</v>
      </c>
      <c r="O15" s="44">
        <v>2</v>
      </c>
      <c r="P15" s="44">
        <v>0</v>
      </c>
      <c r="Q15" s="44">
        <v>0</v>
      </c>
      <c r="R15" s="50">
        <f t="shared" ref="R15:R27" si="1">O15+(P15+Q15)/2</f>
        <v>2</v>
      </c>
      <c r="S15" s="44">
        <v>3</v>
      </c>
      <c r="T15" s="7"/>
      <c r="U15" s="108" t="s">
        <v>32</v>
      </c>
      <c r="V15" s="108" t="s">
        <v>20</v>
      </c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44" t="s">
        <v>142</v>
      </c>
      <c r="B16" s="49" t="s">
        <v>287</v>
      </c>
      <c r="C16" s="44" t="s">
        <v>34</v>
      </c>
      <c r="D16" s="44" t="s">
        <v>22</v>
      </c>
      <c r="E16" s="44">
        <v>2</v>
      </c>
      <c r="F16" s="44">
        <v>0</v>
      </c>
      <c r="G16" s="44">
        <v>0</v>
      </c>
      <c r="H16" s="50">
        <f t="shared" si="0"/>
        <v>2</v>
      </c>
      <c r="I16" s="44">
        <v>4</v>
      </c>
      <c r="J16" s="51"/>
      <c r="K16" s="44" t="s">
        <v>152</v>
      </c>
      <c r="L16" s="8" t="s">
        <v>300</v>
      </c>
      <c r="M16" s="44" t="s">
        <v>34</v>
      </c>
      <c r="N16" s="44" t="s">
        <v>22</v>
      </c>
      <c r="O16" s="44">
        <v>2</v>
      </c>
      <c r="P16" s="44">
        <v>0</v>
      </c>
      <c r="Q16" s="44">
        <v>0</v>
      </c>
      <c r="R16" s="50">
        <f t="shared" si="1"/>
        <v>2</v>
      </c>
      <c r="S16" s="44">
        <v>5</v>
      </c>
      <c r="T16" s="7"/>
      <c r="U16" s="108" t="s">
        <v>33</v>
      </c>
      <c r="V16" s="108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44" t="s">
        <v>143</v>
      </c>
      <c r="B17" s="8" t="s">
        <v>288</v>
      </c>
      <c r="C17" s="44" t="s">
        <v>34</v>
      </c>
      <c r="D17" s="44" t="s">
        <v>22</v>
      </c>
      <c r="E17" s="44">
        <v>2</v>
      </c>
      <c r="F17" s="44">
        <v>0</v>
      </c>
      <c r="G17" s="44">
        <v>0</v>
      </c>
      <c r="H17" s="50">
        <f t="shared" si="0"/>
        <v>2</v>
      </c>
      <c r="I17" s="44">
        <v>4</v>
      </c>
      <c r="J17" s="51"/>
      <c r="K17" s="44" t="s">
        <v>153</v>
      </c>
      <c r="L17" s="8" t="s">
        <v>301</v>
      </c>
      <c r="M17" s="44" t="s">
        <v>34</v>
      </c>
      <c r="N17" s="44" t="s">
        <v>22</v>
      </c>
      <c r="O17" s="44">
        <v>2</v>
      </c>
      <c r="P17" s="44">
        <v>0</v>
      </c>
      <c r="Q17" s="44">
        <v>0</v>
      </c>
      <c r="R17" s="50">
        <f t="shared" si="1"/>
        <v>2</v>
      </c>
      <c r="S17" s="44">
        <v>5</v>
      </c>
      <c r="T17" s="7"/>
      <c r="U17" s="108" t="s">
        <v>37</v>
      </c>
      <c r="V17" s="108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44" t="s">
        <v>144</v>
      </c>
      <c r="B18" s="8" t="s">
        <v>290</v>
      </c>
      <c r="C18" s="44" t="s">
        <v>34</v>
      </c>
      <c r="D18" s="44" t="s">
        <v>22</v>
      </c>
      <c r="E18" s="44">
        <v>2</v>
      </c>
      <c r="F18" s="44">
        <v>0</v>
      </c>
      <c r="G18" s="44">
        <v>0</v>
      </c>
      <c r="H18" s="50">
        <f t="shared" si="0"/>
        <v>2</v>
      </c>
      <c r="I18" s="44">
        <v>2</v>
      </c>
      <c r="J18" s="51"/>
      <c r="K18" s="44" t="s">
        <v>154</v>
      </c>
      <c r="L18" s="8" t="s">
        <v>302</v>
      </c>
      <c r="M18" s="44" t="s">
        <v>34</v>
      </c>
      <c r="N18" s="44" t="s">
        <v>22</v>
      </c>
      <c r="O18" s="44">
        <v>1</v>
      </c>
      <c r="P18" s="44">
        <v>0</v>
      </c>
      <c r="Q18" s="44">
        <v>0</v>
      </c>
      <c r="R18" s="50">
        <v>1</v>
      </c>
      <c r="S18" s="44">
        <v>2</v>
      </c>
      <c r="T18" s="7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44" t="s">
        <v>145</v>
      </c>
      <c r="B19" s="8" t="s">
        <v>291</v>
      </c>
      <c r="C19" s="44" t="s">
        <v>34</v>
      </c>
      <c r="D19" s="44" t="s">
        <v>22</v>
      </c>
      <c r="E19" s="44">
        <v>2</v>
      </c>
      <c r="F19" s="44">
        <v>0</v>
      </c>
      <c r="G19" s="44">
        <v>0</v>
      </c>
      <c r="H19" s="50">
        <f t="shared" si="0"/>
        <v>2</v>
      </c>
      <c r="I19" s="44">
        <v>2</v>
      </c>
      <c r="J19" s="51"/>
      <c r="K19" s="44" t="s">
        <v>155</v>
      </c>
      <c r="L19" s="9" t="s">
        <v>303</v>
      </c>
      <c r="M19" s="52" t="s">
        <v>34</v>
      </c>
      <c r="N19" s="52" t="s">
        <v>22</v>
      </c>
      <c r="O19" s="52">
        <v>2</v>
      </c>
      <c r="P19" s="52">
        <v>0</v>
      </c>
      <c r="Q19" s="52">
        <v>0</v>
      </c>
      <c r="R19" s="53">
        <f t="shared" si="1"/>
        <v>2</v>
      </c>
      <c r="S19" s="52">
        <v>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44" t="s">
        <v>146</v>
      </c>
      <c r="B20" s="9" t="s">
        <v>292</v>
      </c>
      <c r="C20" s="52" t="s">
        <v>34</v>
      </c>
      <c r="D20" s="52" t="s">
        <v>22</v>
      </c>
      <c r="E20" s="52">
        <v>2</v>
      </c>
      <c r="F20" s="52">
        <v>0</v>
      </c>
      <c r="G20" s="52">
        <v>0</v>
      </c>
      <c r="H20" s="53">
        <f t="shared" si="0"/>
        <v>2</v>
      </c>
      <c r="I20" s="52">
        <v>2</v>
      </c>
      <c r="J20" s="51"/>
      <c r="K20" s="44" t="s">
        <v>156</v>
      </c>
      <c r="L20" s="9" t="s">
        <v>304</v>
      </c>
      <c r="M20" s="52" t="s">
        <v>34</v>
      </c>
      <c r="N20" s="52" t="s">
        <v>22</v>
      </c>
      <c r="O20" s="52">
        <v>2</v>
      </c>
      <c r="P20" s="52">
        <v>0</v>
      </c>
      <c r="Q20" s="52">
        <v>0</v>
      </c>
      <c r="R20" s="53">
        <f t="shared" si="1"/>
        <v>2</v>
      </c>
      <c r="S20" s="52">
        <v>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44" t="s">
        <v>147</v>
      </c>
      <c r="B21" s="9" t="s">
        <v>293</v>
      </c>
      <c r="C21" s="52" t="s">
        <v>34</v>
      </c>
      <c r="D21" s="52" t="s">
        <v>22</v>
      </c>
      <c r="E21" s="52">
        <v>2</v>
      </c>
      <c r="F21" s="52">
        <v>0</v>
      </c>
      <c r="G21" s="52">
        <v>0</v>
      </c>
      <c r="H21" s="53">
        <f>E21+(F21+G21)/2</f>
        <v>2</v>
      </c>
      <c r="I21" s="52">
        <v>3</v>
      </c>
      <c r="J21" s="51"/>
      <c r="K21" s="44" t="s">
        <v>157</v>
      </c>
      <c r="L21" s="9" t="s">
        <v>305</v>
      </c>
      <c r="M21" s="52" t="s">
        <v>34</v>
      </c>
      <c r="N21" s="52" t="s">
        <v>22</v>
      </c>
      <c r="O21" s="52">
        <v>2</v>
      </c>
      <c r="P21" s="52">
        <v>0</v>
      </c>
      <c r="Q21" s="52">
        <v>0</v>
      </c>
      <c r="R21" s="53">
        <f>O21+(P21+Q21)/2</f>
        <v>2</v>
      </c>
      <c r="S21" s="52">
        <v>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44" t="s">
        <v>148</v>
      </c>
      <c r="B22" s="9" t="s">
        <v>294</v>
      </c>
      <c r="C22" s="52" t="s">
        <v>34</v>
      </c>
      <c r="D22" s="52" t="s">
        <v>22</v>
      </c>
      <c r="E22" s="52">
        <v>2</v>
      </c>
      <c r="F22" s="52">
        <v>0</v>
      </c>
      <c r="G22" s="52">
        <v>0</v>
      </c>
      <c r="H22" s="53">
        <f>E22+(F22+G22)/2</f>
        <v>2</v>
      </c>
      <c r="I22" s="52">
        <v>2</v>
      </c>
      <c r="J22" s="51"/>
      <c r="K22" s="54" t="s">
        <v>133</v>
      </c>
      <c r="L22" s="55" t="s">
        <v>306</v>
      </c>
      <c r="M22" s="54" t="s">
        <v>33</v>
      </c>
      <c r="N22" s="54" t="s">
        <v>20</v>
      </c>
      <c r="O22" s="54">
        <v>2</v>
      </c>
      <c r="P22" s="54">
        <v>0</v>
      </c>
      <c r="Q22" s="54">
        <v>0</v>
      </c>
      <c r="R22" s="56">
        <f>O22+(P22+Q22)/2</f>
        <v>2</v>
      </c>
      <c r="S22" s="54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44" t="s">
        <v>149</v>
      </c>
      <c r="B23" s="9" t="s">
        <v>295</v>
      </c>
      <c r="C23" s="52" t="s">
        <v>34</v>
      </c>
      <c r="D23" s="52" t="s">
        <v>22</v>
      </c>
      <c r="E23" s="52">
        <v>2</v>
      </c>
      <c r="F23" s="52">
        <v>0</v>
      </c>
      <c r="G23" s="52">
        <v>0</v>
      </c>
      <c r="H23" s="53">
        <f>E23+(F23+G23)/2</f>
        <v>2</v>
      </c>
      <c r="I23" s="52">
        <v>2</v>
      </c>
      <c r="J23" s="51"/>
      <c r="K23" s="54" t="s">
        <v>135</v>
      </c>
      <c r="L23" s="57" t="s">
        <v>307</v>
      </c>
      <c r="M23" s="54" t="s">
        <v>33</v>
      </c>
      <c r="N23" s="54" t="s">
        <v>20</v>
      </c>
      <c r="O23" s="54">
        <v>2</v>
      </c>
      <c r="P23" s="54">
        <v>0</v>
      </c>
      <c r="Q23" s="54">
        <v>0</v>
      </c>
      <c r="R23" s="56">
        <f>O23+(P23+Q23)/2</f>
        <v>2</v>
      </c>
      <c r="S23" s="54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58" t="s">
        <v>132</v>
      </c>
      <c r="B24" s="55" t="s">
        <v>296</v>
      </c>
      <c r="C24" s="54" t="s">
        <v>33</v>
      </c>
      <c r="D24" s="54" t="s">
        <v>20</v>
      </c>
      <c r="E24" s="54">
        <v>2</v>
      </c>
      <c r="F24" s="54">
        <v>0</v>
      </c>
      <c r="G24" s="54">
        <v>0</v>
      </c>
      <c r="H24" s="56">
        <f t="shared" si="0"/>
        <v>2</v>
      </c>
      <c r="I24" s="54">
        <v>1</v>
      </c>
      <c r="J24" s="59"/>
      <c r="K24" s="54" t="s">
        <v>136</v>
      </c>
      <c r="L24" s="55" t="s">
        <v>308</v>
      </c>
      <c r="M24" s="54" t="s">
        <v>33</v>
      </c>
      <c r="N24" s="54" t="s">
        <v>20</v>
      </c>
      <c r="O24" s="54">
        <v>2</v>
      </c>
      <c r="P24" s="54">
        <v>0</v>
      </c>
      <c r="Q24" s="54">
        <v>0</v>
      </c>
      <c r="R24" s="56">
        <f>O24+(P24+Q24)/2</f>
        <v>2</v>
      </c>
      <c r="S24" s="54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58" t="s">
        <v>134</v>
      </c>
      <c r="B25" s="57"/>
      <c r="C25" s="54" t="s">
        <v>33</v>
      </c>
      <c r="D25" s="54" t="s">
        <v>20</v>
      </c>
      <c r="E25" s="54">
        <v>2</v>
      </c>
      <c r="F25" s="54">
        <v>0</v>
      </c>
      <c r="G25" s="54">
        <v>0</v>
      </c>
      <c r="H25" s="56">
        <f t="shared" si="0"/>
        <v>2</v>
      </c>
      <c r="I25" s="54">
        <v>1</v>
      </c>
      <c r="J25" s="59"/>
      <c r="K25" s="49"/>
      <c r="L25" s="49"/>
      <c r="M25" s="49"/>
      <c r="N25" s="49"/>
      <c r="O25" s="49"/>
      <c r="P25" s="49"/>
      <c r="Q25" s="49"/>
      <c r="R25" s="49"/>
      <c r="S25" s="4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58" t="s">
        <v>137</v>
      </c>
      <c r="B26" s="55" t="s">
        <v>297</v>
      </c>
      <c r="C26" s="54" t="s">
        <v>33</v>
      </c>
      <c r="D26" s="54" t="s">
        <v>20</v>
      </c>
      <c r="E26" s="54">
        <v>2</v>
      </c>
      <c r="F26" s="54">
        <v>0</v>
      </c>
      <c r="G26" s="54">
        <v>0</v>
      </c>
      <c r="H26" s="56">
        <f t="shared" si="0"/>
        <v>2</v>
      </c>
      <c r="I26" s="54">
        <v>1</v>
      </c>
      <c r="J26" s="59"/>
      <c r="K26" s="49"/>
      <c r="L26" s="49"/>
      <c r="M26" s="49"/>
      <c r="N26" s="49"/>
      <c r="O26" s="49"/>
      <c r="P26" s="49"/>
      <c r="Q26" s="49"/>
      <c r="R26" s="49"/>
      <c r="S26" s="4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44"/>
      <c r="B27" s="60" t="s">
        <v>438</v>
      </c>
      <c r="C27" s="16"/>
      <c r="D27" s="49"/>
      <c r="E27" s="61">
        <f>SUM(E14:E26)</f>
        <v>26</v>
      </c>
      <c r="F27" s="61">
        <f>SUM(F14:F25)</f>
        <v>0</v>
      </c>
      <c r="G27" s="61">
        <f>SUM(G14:G25)</f>
        <v>0</v>
      </c>
      <c r="H27" s="61">
        <f>E27+(F27+G27)/2</f>
        <v>26</v>
      </c>
      <c r="I27" s="61">
        <f>SUM(I14:I26)</f>
        <v>30</v>
      </c>
      <c r="J27" s="51"/>
      <c r="K27" s="44"/>
      <c r="L27" s="60" t="s">
        <v>438</v>
      </c>
      <c r="M27" s="46"/>
      <c r="N27" s="49"/>
      <c r="O27" s="61">
        <f>SUM(O14:O26)</f>
        <v>21</v>
      </c>
      <c r="P27" s="61">
        <f>SUM(P14:P23)</f>
        <v>0</v>
      </c>
      <c r="Q27" s="61">
        <f>SUM(Q14:Q23)</f>
        <v>0</v>
      </c>
      <c r="R27" s="61">
        <f t="shared" si="1"/>
        <v>21</v>
      </c>
      <c r="S27" s="61">
        <f>SUM(S14:S26)</f>
        <v>30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44"/>
      <c r="B28" s="62" t="s">
        <v>439</v>
      </c>
      <c r="C28" s="44"/>
      <c r="D28" s="49"/>
      <c r="E28" s="50"/>
      <c r="F28" s="50"/>
      <c r="G28" s="50"/>
      <c r="H28" s="50"/>
      <c r="I28" s="61">
        <f>SUMIF(D14:D26,"=UE",I14:I26)</f>
        <v>3</v>
      </c>
      <c r="J28" s="51"/>
      <c r="K28" s="44"/>
      <c r="L28" s="62" t="s">
        <v>439</v>
      </c>
      <c r="M28" s="44"/>
      <c r="N28" s="49"/>
      <c r="O28" s="50"/>
      <c r="P28" s="50"/>
      <c r="Q28" s="50"/>
      <c r="R28" s="50"/>
      <c r="S28" s="61">
        <f>SUMIF(N14:N26,"=UE",S14:S26)</f>
        <v>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63"/>
      <c r="B29" s="64" t="s">
        <v>440</v>
      </c>
      <c r="C29" s="63"/>
      <c r="D29" s="65"/>
      <c r="E29" s="66"/>
      <c r="F29" s="66"/>
      <c r="G29" s="66"/>
      <c r="H29" s="66"/>
      <c r="I29" s="67">
        <f>SUMIF(C14:C26,"=S",I14:I26)</f>
        <v>0</v>
      </c>
      <c r="J29" s="51"/>
      <c r="K29" s="63"/>
      <c r="L29" s="64" t="s">
        <v>440</v>
      </c>
      <c r="M29" s="63"/>
      <c r="N29" s="65"/>
      <c r="O29" s="66"/>
      <c r="P29" s="66"/>
      <c r="Q29" s="66"/>
      <c r="R29" s="66"/>
      <c r="S29" s="67">
        <f>SUMIF(M14:M26,"=S",S14:S26)</f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68"/>
      <c r="B30" s="69" t="s">
        <v>441</v>
      </c>
      <c r="C30" s="68"/>
      <c r="D30" s="70"/>
      <c r="E30" s="71"/>
      <c r="F30" s="71"/>
      <c r="G30" s="71"/>
      <c r="H30" s="71"/>
      <c r="I30" s="72">
        <f>SUMIF(C14:C26,"=ÜS",I14:I26)</f>
        <v>0</v>
      </c>
      <c r="J30" s="51"/>
      <c r="K30" s="68"/>
      <c r="L30" s="69" t="s">
        <v>441</v>
      </c>
      <c r="M30" s="68"/>
      <c r="N30" s="70"/>
      <c r="O30" s="71"/>
      <c r="P30" s="71"/>
      <c r="Q30" s="71"/>
      <c r="R30" s="71"/>
      <c r="S30" s="72">
        <f>SUMIF(M14:M26,"=ÜS",S14:S26)</f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381" t="s">
        <v>425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377" t="s">
        <v>423</v>
      </c>
      <c r="B32" s="377"/>
      <c r="C32" s="377"/>
      <c r="D32" s="377"/>
      <c r="E32" s="377"/>
      <c r="F32" s="377"/>
      <c r="G32" s="377"/>
      <c r="H32" s="377"/>
      <c r="I32" s="377"/>
      <c r="J32" s="47"/>
      <c r="K32" s="377" t="s">
        <v>424</v>
      </c>
      <c r="L32" s="377"/>
      <c r="M32" s="377"/>
      <c r="N32" s="377"/>
      <c r="O32" s="377"/>
      <c r="P32" s="377"/>
      <c r="Q32" s="377"/>
      <c r="R32" s="377"/>
      <c r="S32" s="37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 x14ac:dyDescent="0.25">
      <c r="A33" s="38" t="s">
        <v>413</v>
      </c>
      <c r="B33" s="39" t="s">
        <v>414</v>
      </c>
      <c r="C33" s="38" t="s">
        <v>416</v>
      </c>
      <c r="D33" s="40" t="s">
        <v>415</v>
      </c>
      <c r="E33" s="38" t="s">
        <v>6</v>
      </c>
      <c r="F33" s="38" t="s">
        <v>7</v>
      </c>
      <c r="G33" s="38" t="s">
        <v>8</v>
      </c>
      <c r="H33" s="73" t="s">
        <v>9</v>
      </c>
      <c r="I33" s="38" t="s">
        <v>10</v>
      </c>
      <c r="J33" s="48"/>
      <c r="K33" s="38" t="s">
        <v>413</v>
      </c>
      <c r="L33" s="39" t="s">
        <v>414</v>
      </c>
      <c r="M33" s="38" t="s">
        <v>416</v>
      </c>
      <c r="N33" s="40" t="s">
        <v>415</v>
      </c>
      <c r="O33" s="38" t="s">
        <v>6</v>
      </c>
      <c r="P33" s="38" t="s">
        <v>7</v>
      </c>
      <c r="Q33" s="38" t="s">
        <v>8</v>
      </c>
      <c r="R33" s="73" t="s">
        <v>9</v>
      </c>
      <c r="S33" s="38" t="s">
        <v>10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44" t="s">
        <v>158</v>
      </c>
      <c r="B34" s="8" t="s">
        <v>309</v>
      </c>
      <c r="C34" s="44" t="s">
        <v>34</v>
      </c>
      <c r="D34" s="44" t="s">
        <v>22</v>
      </c>
      <c r="E34" s="44">
        <v>2</v>
      </c>
      <c r="F34" s="44">
        <v>0</v>
      </c>
      <c r="G34" s="44">
        <v>0</v>
      </c>
      <c r="H34" s="50">
        <f>E34+(F34+G34)/2</f>
        <v>2</v>
      </c>
      <c r="I34" s="44">
        <v>3</v>
      </c>
      <c r="J34" s="51"/>
      <c r="K34" s="44" t="s">
        <v>166</v>
      </c>
      <c r="L34" s="8" t="s">
        <v>319</v>
      </c>
      <c r="M34" s="44" t="s">
        <v>34</v>
      </c>
      <c r="N34" s="44" t="s">
        <v>22</v>
      </c>
      <c r="O34" s="44">
        <v>2</v>
      </c>
      <c r="P34" s="44">
        <v>0</v>
      </c>
      <c r="Q34" s="44">
        <v>0</v>
      </c>
      <c r="R34" s="50">
        <f>O34+(P34+Q34)/2</f>
        <v>2</v>
      </c>
      <c r="S34" s="44">
        <v>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44" t="s">
        <v>159</v>
      </c>
      <c r="B35" s="8" t="s">
        <v>310</v>
      </c>
      <c r="C35" s="44" t="s">
        <v>34</v>
      </c>
      <c r="D35" s="44" t="s">
        <v>22</v>
      </c>
      <c r="E35" s="44">
        <v>4</v>
      </c>
      <c r="F35" s="44">
        <v>0</v>
      </c>
      <c r="G35" s="44">
        <v>0</v>
      </c>
      <c r="H35" s="50">
        <v>4</v>
      </c>
      <c r="I35" s="44">
        <v>5</v>
      </c>
      <c r="J35" s="51"/>
      <c r="K35" s="44" t="s">
        <v>167</v>
      </c>
      <c r="L35" s="8" t="s">
        <v>320</v>
      </c>
      <c r="M35" s="44" t="s">
        <v>34</v>
      </c>
      <c r="N35" s="44" t="s">
        <v>22</v>
      </c>
      <c r="O35" s="44">
        <v>2</v>
      </c>
      <c r="P35" s="44">
        <v>0</v>
      </c>
      <c r="Q35" s="44">
        <v>0</v>
      </c>
      <c r="R35" s="50">
        <f t="shared" ref="R35:R42" si="2">O35+(P35+Q35)/2</f>
        <v>2</v>
      </c>
      <c r="S35" s="44">
        <v>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44" t="s">
        <v>160</v>
      </c>
      <c r="B36" s="8" t="s">
        <v>311</v>
      </c>
      <c r="C36" s="44" t="s">
        <v>34</v>
      </c>
      <c r="D36" s="44" t="s">
        <v>22</v>
      </c>
      <c r="E36" s="44">
        <v>4</v>
      </c>
      <c r="F36" s="44">
        <v>0</v>
      </c>
      <c r="G36" s="44">
        <v>0</v>
      </c>
      <c r="H36" s="50">
        <v>4</v>
      </c>
      <c r="I36" s="44">
        <v>5</v>
      </c>
      <c r="J36" s="51"/>
      <c r="K36" s="44" t="s">
        <v>168</v>
      </c>
      <c r="L36" s="8" t="s">
        <v>321</v>
      </c>
      <c r="M36" s="44" t="s">
        <v>34</v>
      </c>
      <c r="N36" s="44" t="s">
        <v>22</v>
      </c>
      <c r="O36" s="44">
        <v>2</v>
      </c>
      <c r="P36" s="44">
        <v>0</v>
      </c>
      <c r="Q36" s="44">
        <v>0</v>
      </c>
      <c r="R36" s="50">
        <f t="shared" si="2"/>
        <v>2</v>
      </c>
      <c r="S36" s="44">
        <v>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44" t="s">
        <v>161</v>
      </c>
      <c r="B37" s="8" t="s">
        <v>312</v>
      </c>
      <c r="C37" s="44" t="s">
        <v>34</v>
      </c>
      <c r="D37" s="74" t="s">
        <v>22</v>
      </c>
      <c r="E37" s="74">
        <v>2</v>
      </c>
      <c r="F37" s="74">
        <v>0</v>
      </c>
      <c r="G37" s="74">
        <v>0</v>
      </c>
      <c r="H37" s="50">
        <f t="shared" ref="H37:H42" si="3">E37+(F37+G37)/2</f>
        <v>2</v>
      </c>
      <c r="I37" s="75">
        <v>3</v>
      </c>
      <c r="J37" s="51"/>
      <c r="K37" s="44" t="s">
        <v>169</v>
      </c>
      <c r="L37" s="8" t="s">
        <v>322</v>
      </c>
      <c r="M37" s="44" t="s">
        <v>34</v>
      </c>
      <c r="N37" s="44" t="s">
        <v>22</v>
      </c>
      <c r="O37" s="44">
        <v>2</v>
      </c>
      <c r="P37" s="44">
        <v>0</v>
      </c>
      <c r="Q37" s="44">
        <v>0</v>
      </c>
      <c r="R37" s="50">
        <f t="shared" si="2"/>
        <v>2</v>
      </c>
      <c r="S37" s="44">
        <v>3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44" t="s">
        <v>162</v>
      </c>
      <c r="B38" s="8" t="s">
        <v>313</v>
      </c>
      <c r="C38" s="44" t="s">
        <v>34</v>
      </c>
      <c r="D38" s="74" t="s">
        <v>22</v>
      </c>
      <c r="E38" s="74">
        <v>2</v>
      </c>
      <c r="F38" s="74">
        <v>0</v>
      </c>
      <c r="G38" s="74">
        <v>0</v>
      </c>
      <c r="H38" s="50">
        <f t="shared" si="3"/>
        <v>2</v>
      </c>
      <c r="I38" s="74">
        <v>2</v>
      </c>
      <c r="J38" s="51"/>
      <c r="K38" s="44" t="s">
        <v>170</v>
      </c>
      <c r="L38" s="8" t="s">
        <v>323</v>
      </c>
      <c r="M38" s="44" t="s">
        <v>34</v>
      </c>
      <c r="N38" s="44" t="s">
        <v>22</v>
      </c>
      <c r="O38" s="44">
        <v>2</v>
      </c>
      <c r="P38" s="44">
        <v>0</v>
      </c>
      <c r="Q38" s="44">
        <v>0</v>
      </c>
      <c r="R38" s="50">
        <f t="shared" si="2"/>
        <v>2</v>
      </c>
      <c r="S38" s="44">
        <v>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44" t="s">
        <v>163</v>
      </c>
      <c r="B39" s="8" t="s">
        <v>314</v>
      </c>
      <c r="C39" s="44" t="s">
        <v>34</v>
      </c>
      <c r="D39" s="74" t="s">
        <v>22</v>
      </c>
      <c r="E39" s="74">
        <v>3</v>
      </c>
      <c r="F39" s="74">
        <v>0</v>
      </c>
      <c r="G39" s="74">
        <v>0</v>
      </c>
      <c r="H39" s="50">
        <v>3</v>
      </c>
      <c r="I39" s="74">
        <v>3</v>
      </c>
      <c r="J39" s="51"/>
      <c r="K39" s="44" t="s">
        <v>171</v>
      </c>
      <c r="L39" s="8" t="s">
        <v>324</v>
      </c>
      <c r="M39" s="44" t="s">
        <v>34</v>
      </c>
      <c r="N39" s="44" t="s">
        <v>22</v>
      </c>
      <c r="O39" s="44">
        <v>2</v>
      </c>
      <c r="P39" s="44">
        <v>0</v>
      </c>
      <c r="Q39" s="44">
        <v>0</v>
      </c>
      <c r="R39" s="50">
        <f t="shared" si="2"/>
        <v>2</v>
      </c>
      <c r="S39" s="44">
        <v>2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44" t="s">
        <v>164</v>
      </c>
      <c r="B40" s="9" t="s">
        <v>315</v>
      </c>
      <c r="C40" s="52" t="s">
        <v>34</v>
      </c>
      <c r="D40" s="74" t="s">
        <v>22</v>
      </c>
      <c r="E40" s="74">
        <v>2</v>
      </c>
      <c r="F40" s="74">
        <v>0</v>
      </c>
      <c r="G40" s="74">
        <v>0</v>
      </c>
      <c r="H40" s="50">
        <f t="shared" si="3"/>
        <v>2</v>
      </c>
      <c r="I40" s="74">
        <v>2</v>
      </c>
      <c r="J40" s="51"/>
      <c r="K40" s="44" t="s">
        <v>172</v>
      </c>
      <c r="L40" s="9" t="s">
        <v>325</v>
      </c>
      <c r="M40" s="52" t="s">
        <v>34</v>
      </c>
      <c r="N40" s="52" t="s">
        <v>22</v>
      </c>
      <c r="O40" s="52">
        <v>2</v>
      </c>
      <c r="P40" s="52">
        <v>0</v>
      </c>
      <c r="Q40" s="52">
        <v>0</v>
      </c>
      <c r="R40" s="53">
        <f t="shared" si="2"/>
        <v>2</v>
      </c>
      <c r="S40" s="52">
        <v>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44" t="s">
        <v>165</v>
      </c>
      <c r="B41" s="9" t="s">
        <v>316</v>
      </c>
      <c r="C41" s="52" t="s">
        <v>34</v>
      </c>
      <c r="D41" s="74" t="s">
        <v>22</v>
      </c>
      <c r="E41" s="74">
        <v>3</v>
      </c>
      <c r="F41" s="74">
        <v>0</v>
      </c>
      <c r="G41" s="74">
        <v>0</v>
      </c>
      <c r="H41" s="50">
        <v>3</v>
      </c>
      <c r="I41" s="75">
        <v>3</v>
      </c>
      <c r="J41" s="51"/>
      <c r="K41" s="44" t="s">
        <v>173</v>
      </c>
      <c r="L41" s="9" t="s">
        <v>326</v>
      </c>
      <c r="M41" s="52" t="s">
        <v>34</v>
      </c>
      <c r="N41" s="52" t="s">
        <v>22</v>
      </c>
      <c r="O41" s="52">
        <v>3</v>
      </c>
      <c r="P41" s="52">
        <v>0</v>
      </c>
      <c r="Q41" s="52">
        <v>0</v>
      </c>
      <c r="R41" s="53">
        <v>3</v>
      </c>
      <c r="S41" s="74">
        <v>3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76" t="s">
        <v>72</v>
      </c>
      <c r="B42" s="77" t="s">
        <v>317</v>
      </c>
      <c r="C42" s="45" t="s">
        <v>32</v>
      </c>
      <c r="D42" s="45" t="s">
        <v>20</v>
      </c>
      <c r="E42" s="45">
        <v>2</v>
      </c>
      <c r="F42" s="45">
        <v>0</v>
      </c>
      <c r="G42" s="45">
        <v>0</v>
      </c>
      <c r="H42" s="78">
        <f t="shared" si="3"/>
        <v>2</v>
      </c>
      <c r="I42" s="45">
        <v>2</v>
      </c>
      <c r="J42" s="51"/>
      <c r="K42" s="44" t="s">
        <v>174</v>
      </c>
      <c r="L42" s="10" t="s">
        <v>327</v>
      </c>
      <c r="M42" s="52" t="s">
        <v>34</v>
      </c>
      <c r="N42" s="52" t="s">
        <v>22</v>
      </c>
      <c r="O42" s="52">
        <v>2</v>
      </c>
      <c r="P42" s="52">
        <v>0</v>
      </c>
      <c r="Q42" s="52">
        <v>0</v>
      </c>
      <c r="R42" s="53">
        <f t="shared" si="2"/>
        <v>2</v>
      </c>
      <c r="S42" s="52">
        <v>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76" t="s">
        <v>73</v>
      </c>
      <c r="B43" s="77" t="s">
        <v>318</v>
      </c>
      <c r="C43" s="45" t="s">
        <v>32</v>
      </c>
      <c r="D43" s="45" t="s">
        <v>20</v>
      </c>
      <c r="E43" s="45">
        <v>2</v>
      </c>
      <c r="F43" s="45">
        <v>0</v>
      </c>
      <c r="G43" s="45">
        <v>0</v>
      </c>
      <c r="H43" s="78">
        <f>E43+(F43+G43)/2</f>
        <v>2</v>
      </c>
      <c r="I43" s="45">
        <v>2</v>
      </c>
      <c r="J43" s="59"/>
      <c r="K43" s="44" t="s">
        <v>175</v>
      </c>
      <c r="L43" s="11" t="s">
        <v>328</v>
      </c>
      <c r="M43" s="52" t="s">
        <v>34</v>
      </c>
      <c r="N43" s="52" t="s">
        <v>22</v>
      </c>
      <c r="O43" s="52">
        <v>2</v>
      </c>
      <c r="P43" s="52">
        <v>0</v>
      </c>
      <c r="Q43" s="52">
        <v>0</v>
      </c>
      <c r="R43" s="53">
        <f>O43+(P43+Q43)/2</f>
        <v>2</v>
      </c>
      <c r="S43" s="52">
        <v>3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79"/>
      <c r="B44" s="80"/>
      <c r="C44" s="81"/>
      <c r="D44" s="82"/>
      <c r="E44" s="79"/>
      <c r="F44" s="79"/>
      <c r="G44" s="79"/>
      <c r="H44" s="83"/>
      <c r="I44" s="79"/>
      <c r="J44" s="59"/>
      <c r="K44" s="76" t="s">
        <v>86</v>
      </c>
      <c r="L44" s="84" t="s">
        <v>329</v>
      </c>
      <c r="M44" s="45" t="s">
        <v>32</v>
      </c>
      <c r="N44" s="45" t="s">
        <v>22</v>
      </c>
      <c r="O44" s="45">
        <v>2</v>
      </c>
      <c r="P44" s="45">
        <v>0</v>
      </c>
      <c r="Q44" s="45">
        <v>0</v>
      </c>
      <c r="R44" s="78">
        <f t="shared" ref="R44:R45" si="4">O44+(P44+Q44)/2</f>
        <v>2</v>
      </c>
      <c r="S44" s="45">
        <v>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79"/>
      <c r="B45" s="80"/>
      <c r="C45" s="81"/>
      <c r="D45" s="82"/>
      <c r="E45" s="79"/>
      <c r="F45" s="79"/>
      <c r="G45" s="79"/>
      <c r="H45" s="83"/>
      <c r="I45" s="79"/>
      <c r="J45" s="59"/>
      <c r="K45" s="76" t="s">
        <v>87</v>
      </c>
      <c r="L45" s="77" t="s">
        <v>330</v>
      </c>
      <c r="M45" s="45" t="s">
        <v>32</v>
      </c>
      <c r="N45" s="45" t="s">
        <v>20</v>
      </c>
      <c r="O45" s="45">
        <v>2</v>
      </c>
      <c r="P45" s="45">
        <v>0</v>
      </c>
      <c r="Q45" s="45">
        <v>0</v>
      </c>
      <c r="R45" s="78">
        <f t="shared" si="4"/>
        <v>2</v>
      </c>
      <c r="S45" s="45">
        <v>2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85"/>
      <c r="B46" s="86" t="s">
        <v>438</v>
      </c>
      <c r="C46" s="378"/>
      <c r="D46" s="379"/>
      <c r="E46" s="87">
        <f>SUM(E34:E45)</f>
        <v>26</v>
      </c>
      <c r="F46" s="87">
        <f>SUM(F34:F43)</f>
        <v>0</v>
      </c>
      <c r="G46" s="87">
        <f>SUM(G34:G43)</f>
        <v>0</v>
      </c>
      <c r="H46" s="87">
        <f>E46+(F46+G46)/2</f>
        <v>26</v>
      </c>
      <c r="I46" s="87">
        <f>SUM(I34:I45)</f>
        <v>30</v>
      </c>
      <c r="J46" s="59"/>
      <c r="K46" s="85"/>
      <c r="L46" s="86" t="s">
        <v>438</v>
      </c>
      <c r="M46" s="88"/>
      <c r="N46" s="89"/>
      <c r="O46" s="87">
        <f>SUM(O34:O45)</f>
        <v>25</v>
      </c>
      <c r="P46" s="87">
        <f>SUM(P34:P43)</f>
        <v>0</v>
      </c>
      <c r="Q46" s="87">
        <f>SUM(Q34:Q43)</f>
        <v>0</v>
      </c>
      <c r="R46" s="87">
        <f>O46+(P46+Q46)/2</f>
        <v>25</v>
      </c>
      <c r="S46" s="87">
        <f>SUM(S34:S45)</f>
        <v>30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44"/>
      <c r="B47" s="62" t="s">
        <v>439</v>
      </c>
      <c r="C47" s="44"/>
      <c r="D47" s="49"/>
      <c r="E47" s="44"/>
      <c r="F47" s="44"/>
      <c r="G47" s="44"/>
      <c r="H47" s="44"/>
      <c r="I47" s="16">
        <f>SUMIF(D34:D43,"=UE",I34:I43)</f>
        <v>4</v>
      </c>
      <c r="J47" s="90"/>
      <c r="K47" s="44"/>
      <c r="L47" s="62" t="s">
        <v>439</v>
      </c>
      <c r="M47" s="44"/>
      <c r="N47" s="49"/>
      <c r="O47" s="49"/>
      <c r="P47" s="49"/>
      <c r="Q47" s="49"/>
      <c r="R47" s="49"/>
      <c r="S47" s="16">
        <f ca="1">SUMIF(N34:N45,"=UE",S34:S44)</f>
        <v>2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63"/>
      <c r="B48" s="64" t="s">
        <v>440</v>
      </c>
      <c r="C48" s="63"/>
      <c r="D48" s="65"/>
      <c r="E48" s="66"/>
      <c r="F48" s="66"/>
      <c r="G48" s="66"/>
      <c r="H48" s="66"/>
      <c r="I48" s="67">
        <f>SUMIF(C34:C43,"=S",I34:I43)</f>
        <v>4</v>
      </c>
      <c r="J48" s="51"/>
      <c r="K48" s="63"/>
      <c r="L48" s="64" t="s">
        <v>440</v>
      </c>
      <c r="M48" s="63"/>
      <c r="N48" s="65"/>
      <c r="O48" s="66"/>
      <c r="P48" s="66"/>
      <c r="Q48" s="66"/>
      <c r="R48" s="66"/>
      <c r="S48" s="67">
        <f ca="1">SUMIF(M34:M45,"=S",S34:S44)</f>
        <v>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68"/>
      <c r="B49" s="69" t="s">
        <v>441</v>
      </c>
      <c r="C49" s="68"/>
      <c r="D49" s="70"/>
      <c r="E49" s="71"/>
      <c r="F49" s="71"/>
      <c r="G49" s="71"/>
      <c r="H49" s="71"/>
      <c r="I49" s="72">
        <f>SUMIF(C34:C43,"=ÜS",I34:I43)</f>
        <v>0</v>
      </c>
      <c r="J49" s="51"/>
      <c r="K49" s="68"/>
      <c r="L49" s="69" t="s">
        <v>441</v>
      </c>
      <c r="M49" s="68"/>
      <c r="N49" s="70"/>
      <c r="O49" s="71"/>
      <c r="P49" s="71"/>
      <c r="Q49" s="71"/>
      <c r="R49" s="71"/>
      <c r="S49" s="72">
        <f>SUMIF(M34:M44,"=ÜS",S34:S44)</f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381" t="s">
        <v>426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377" t="s">
        <v>427</v>
      </c>
      <c r="B51" s="377"/>
      <c r="C51" s="377"/>
      <c r="D51" s="377"/>
      <c r="E51" s="377"/>
      <c r="F51" s="377"/>
      <c r="G51" s="377"/>
      <c r="H51" s="377"/>
      <c r="I51" s="377"/>
      <c r="J51" s="47"/>
      <c r="K51" s="377" t="s">
        <v>428</v>
      </c>
      <c r="L51" s="377"/>
      <c r="M51" s="377"/>
      <c r="N51" s="377"/>
      <c r="O51" s="377"/>
      <c r="P51" s="377"/>
      <c r="Q51" s="377"/>
      <c r="R51" s="377"/>
      <c r="S51" s="37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5.5" x14ac:dyDescent="0.25">
      <c r="A52" s="38" t="s">
        <v>413</v>
      </c>
      <c r="B52" s="39" t="s">
        <v>414</v>
      </c>
      <c r="C52" s="38" t="s">
        <v>416</v>
      </c>
      <c r="D52" s="40" t="s">
        <v>415</v>
      </c>
      <c r="E52" s="38" t="s">
        <v>6</v>
      </c>
      <c r="F52" s="38" t="s">
        <v>7</v>
      </c>
      <c r="G52" s="38" t="s">
        <v>8</v>
      </c>
      <c r="H52" s="73" t="s">
        <v>9</v>
      </c>
      <c r="I52" s="38" t="s">
        <v>10</v>
      </c>
      <c r="J52" s="48"/>
      <c r="K52" s="38" t="s">
        <v>413</v>
      </c>
      <c r="L52" s="39" t="s">
        <v>414</v>
      </c>
      <c r="M52" s="38" t="s">
        <v>416</v>
      </c>
      <c r="N52" s="40" t="s">
        <v>415</v>
      </c>
      <c r="O52" s="38" t="s">
        <v>6</v>
      </c>
      <c r="P52" s="38" t="s">
        <v>7</v>
      </c>
      <c r="Q52" s="38" t="s">
        <v>8</v>
      </c>
      <c r="R52" s="73" t="s">
        <v>9</v>
      </c>
      <c r="S52" s="38" t="s">
        <v>10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44" t="s">
        <v>176</v>
      </c>
      <c r="B53" s="8" t="s">
        <v>331</v>
      </c>
      <c r="C53" s="44" t="s">
        <v>34</v>
      </c>
      <c r="D53" s="44" t="s">
        <v>22</v>
      </c>
      <c r="E53" s="44">
        <v>4</v>
      </c>
      <c r="F53" s="44">
        <v>0</v>
      </c>
      <c r="G53" s="44">
        <v>0</v>
      </c>
      <c r="H53" s="50">
        <v>4</v>
      </c>
      <c r="I53" s="44">
        <v>4</v>
      </c>
      <c r="J53" s="51"/>
      <c r="K53" s="44" t="s">
        <v>182</v>
      </c>
      <c r="L53" s="8" t="s">
        <v>341</v>
      </c>
      <c r="M53" s="44" t="s">
        <v>34</v>
      </c>
      <c r="N53" s="44" t="s">
        <v>22</v>
      </c>
      <c r="O53" s="44">
        <v>2</v>
      </c>
      <c r="P53" s="44">
        <v>0</v>
      </c>
      <c r="Q53" s="44">
        <v>0</v>
      </c>
      <c r="R53" s="50">
        <f>O53+(P53+Q53)/2</f>
        <v>2</v>
      </c>
      <c r="S53" s="44">
        <v>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44" t="s">
        <v>177</v>
      </c>
      <c r="B54" s="8" t="s">
        <v>332</v>
      </c>
      <c r="C54" s="44" t="s">
        <v>34</v>
      </c>
      <c r="D54" s="44" t="s">
        <v>22</v>
      </c>
      <c r="E54" s="44">
        <v>4</v>
      </c>
      <c r="F54" s="44">
        <v>0</v>
      </c>
      <c r="G54" s="44">
        <v>0</v>
      </c>
      <c r="H54" s="50">
        <v>4</v>
      </c>
      <c r="I54" s="44">
        <v>4</v>
      </c>
      <c r="J54" s="51"/>
      <c r="K54" s="44" t="s">
        <v>183</v>
      </c>
      <c r="L54" s="8" t="s">
        <v>342</v>
      </c>
      <c r="M54" s="44" t="s">
        <v>34</v>
      </c>
      <c r="N54" s="44" t="s">
        <v>22</v>
      </c>
      <c r="O54" s="44">
        <v>2</v>
      </c>
      <c r="P54" s="44">
        <v>0</v>
      </c>
      <c r="Q54" s="44">
        <v>0</v>
      </c>
      <c r="R54" s="50">
        <f t="shared" ref="R54:R61" si="5">O54+(P54+Q54)/2</f>
        <v>2</v>
      </c>
      <c r="S54" s="44">
        <v>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44" t="s">
        <v>178</v>
      </c>
      <c r="B55" s="8" t="s">
        <v>333</v>
      </c>
      <c r="C55" s="44" t="s">
        <v>34</v>
      </c>
      <c r="D55" s="44" t="s">
        <v>22</v>
      </c>
      <c r="E55" s="44">
        <v>2</v>
      </c>
      <c r="F55" s="44">
        <v>0</v>
      </c>
      <c r="G55" s="44">
        <v>0</v>
      </c>
      <c r="H55" s="50">
        <f t="shared" ref="H55:H62" si="6">E55+(F55+G55)/2</f>
        <v>2</v>
      </c>
      <c r="I55" s="44">
        <v>2</v>
      </c>
      <c r="J55" s="51"/>
      <c r="K55" s="44" t="s">
        <v>184</v>
      </c>
      <c r="L55" s="8" t="s">
        <v>343</v>
      </c>
      <c r="M55" s="44" t="s">
        <v>34</v>
      </c>
      <c r="N55" s="44" t="s">
        <v>22</v>
      </c>
      <c r="O55" s="44">
        <v>2</v>
      </c>
      <c r="P55" s="44">
        <v>0</v>
      </c>
      <c r="Q55" s="44">
        <v>0</v>
      </c>
      <c r="R55" s="50">
        <f t="shared" si="5"/>
        <v>2</v>
      </c>
      <c r="S55" s="74">
        <v>2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44" t="s">
        <v>179</v>
      </c>
      <c r="B56" s="8" t="s">
        <v>334</v>
      </c>
      <c r="C56" s="44" t="s">
        <v>34</v>
      </c>
      <c r="D56" s="44" t="s">
        <v>22</v>
      </c>
      <c r="E56" s="44">
        <v>2</v>
      </c>
      <c r="F56" s="44">
        <v>0</v>
      </c>
      <c r="G56" s="44">
        <v>0</v>
      </c>
      <c r="H56" s="50">
        <f t="shared" si="6"/>
        <v>2</v>
      </c>
      <c r="I56" s="44">
        <v>2</v>
      </c>
      <c r="J56" s="51"/>
      <c r="K56" s="44" t="s">
        <v>185</v>
      </c>
      <c r="L56" s="12" t="s">
        <v>344</v>
      </c>
      <c r="M56" s="74" t="s">
        <v>34</v>
      </c>
      <c r="N56" s="74" t="s">
        <v>22</v>
      </c>
      <c r="O56" s="74">
        <v>2</v>
      </c>
      <c r="P56" s="74">
        <v>0</v>
      </c>
      <c r="Q56" s="74">
        <v>0</v>
      </c>
      <c r="R56" s="50">
        <f t="shared" si="5"/>
        <v>2</v>
      </c>
      <c r="S56" s="74">
        <v>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44" t="s">
        <v>180</v>
      </c>
      <c r="B57" s="12" t="s">
        <v>335</v>
      </c>
      <c r="C57" s="74" t="s">
        <v>34</v>
      </c>
      <c r="D57" s="74" t="s">
        <v>22</v>
      </c>
      <c r="E57" s="74">
        <v>2</v>
      </c>
      <c r="F57" s="74">
        <v>0</v>
      </c>
      <c r="G57" s="74">
        <v>0</v>
      </c>
      <c r="H57" s="50">
        <f t="shared" si="6"/>
        <v>2</v>
      </c>
      <c r="I57" s="74">
        <v>3</v>
      </c>
      <c r="J57" s="51"/>
      <c r="K57" s="44" t="s">
        <v>186</v>
      </c>
      <c r="L57" s="12" t="s">
        <v>345</v>
      </c>
      <c r="M57" s="74" t="s">
        <v>34</v>
      </c>
      <c r="N57" s="74" t="s">
        <v>22</v>
      </c>
      <c r="O57" s="74">
        <v>2</v>
      </c>
      <c r="P57" s="74">
        <v>0</v>
      </c>
      <c r="Q57" s="74">
        <v>0</v>
      </c>
      <c r="R57" s="50">
        <f t="shared" si="5"/>
        <v>2</v>
      </c>
      <c r="S57" s="74">
        <v>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44" t="s">
        <v>181</v>
      </c>
      <c r="B58" s="12" t="s">
        <v>336</v>
      </c>
      <c r="C58" s="74" t="s">
        <v>34</v>
      </c>
      <c r="D58" s="74" t="s">
        <v>22</v>
      </c>
      <c r="E58" s="74">
        <v>2</v>
      </c>
      <c r="F58" s="74">
        <v>0</v>
      </c>
      <c r="G58" s="74">
        <v>0</v>
      </c>
      <c r="H58" s="50">
        <f t="shared" si="6"/>
        <v>2</v>
      </c>
      <c r="I58" s="74">
        <v>3</v>
      </c>
      <c r="J58" s="51"/>
      <c r="K58" s="44" t="s">
        <v>187</v>
      </c>
      <c r="L58" s="12" t="s">
        <v>346</v>
      </c>
      <c r="M58" s="74" t="s">
        <v>34</v>
      </c>
      <c r="N58" s="74" t="s">
        <v>22</v>
      </c>
      <c r="O58" s="74">
        <v>2</v>
      </c>
      <c r="P58" s="74">
        <v>0</v>
      </c>
      <c r="Q58" s="74">
        <v>0</v>
      </c>
      <c r="R58" s="50">
        <f t="shared" si="5"/>
        <v>2</v>
      </c>
      <c r="S58" s="74">
        <v>4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91" t="s">
        <v>95</v>
      </c>
      <c r="B59" s="92" t="s">
        <v>337</v>
      </c>
      <c r="C59" s="45" t="s">
        <v>32</v>
      </c>
      <c r="D59" s="45" t="s">
        <v>22</v>
      </c>
      <c r="E59" s="45">
        <v>2</v>
      </c>
      <c r="F59" s="45">
        <v>2</v>
      </c>
      <c r="G59" s="45">
        <v>0</v>
      </c>
      <c r="H59" s="78">
        <v>3</v>
      </c>
      <c r="I59" s="45">
        <v>3</v>
      </c>
      <c r="J59" s="51"/>
      <c r="K59" s="76" t="s">
        <v>104</v>
      </c>
      <c r="L59" s="77" t="s">
        <v>347</v>
      </c>
      <c r="M59" s="45" t="s">
        <v>32</v>
      </c>
      <c r="N59" s="45" t="s">
        <v>22</v>
      </c>
      <c r="O59" s="45">
        <v>2</v>
      </c>
      <c r="P59" s="45">
        <v>0</v>
      </c>
      <c r="Q59" s="45">
        <v>0</v>
      </c>
      <c r="R59" s="78">
        <f t="shared" si="5"/>
        <v>2</v>
      </c>
      <c r="S59" s="45">
        <v>2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76" t="s">
        <v>96</v>
      </c>
      <c r="B60" s="77" t="s">
        <v>338</v>
      </c>
      <c r="C60" s="45" t="s">
        <v>32</v>
      </c>
      <c r="D60" s="45" t="s">
        <v>22</v>
      </c>
      <c r="E60" s="45">
        <v>2</v>
      </c>
      <c r="F60" s="45">
        <v>0</v>
      </c>
      <c r="G60" s="45">
        <v>0</v>
      </c>
      <c r="H60" s="78">
        <f t="shared" si="6"/>
        <v>2</v>
      </c>
      <c r="I60" s="45">
        <v>2</v>
      </c>
      <c r="J60" s="51"/>
      <c r="K60" s="63"/>
      <c r="L60" s="65" t="s">
        <v>348</v>
      </c>
      <c r="M60" s="63" t="s">
        <v>32</v>
      </c>
      <c r="N60" s="63" t="s">
        <v>22</v>
      </c>
      <c r="O60" s="63">
        <v>2</v>
      </c>
      <c r="P60" s="63">
        <v>0</v>
      </c>
      <c r="Q60" s="63">
        <v>0</v>
      </c>
      <c r="R60" s="66">
        <f t="shared" si="5"/>
        <v>2</v>
      </c>
      <c r="S60" s="63">
        <v>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63"/>
      <c r="B61" s="65" t="s">
        <v>339</v>
      </c>
      <c r="C61" s="63" t="s">
        <v>32</v>
      </c>
      <c r="D61" s="63" t="s">
        <v>22</v>
      </c>
      <c r="E61" s="63">
        <v>2</v>
      </c>
      <c r="F61" s="63">
        <v>0</v>
      </c>
      <c r="G61" s="63">
        <v>0</v>
      </c>
      <c r="H61" s="66">
        <f t="shared" si="6"/>
        <v>2</v>
      </c>
      <c r="I61" s="63">
        <v>4</v>
      </c>
      <c r="J61" s="51"/>
      <c r="K61" s="68"/>
      <c r="L61" s="70" t="s">
        <v>349</v>
      </c>
      <c r="M61" s="68" t="s">
        <v>37</v>
      </c>
      <c r="N61" s="68" t="s">
        <v>20</v>
      </c>
      <c r="O61" s="68">
        <v>2</v>
      </c>
      <c r="P61" s="68">
        <v>0</v>
      </c>
      <c r="Q61" s="68">
        <v>0</v>
      </c>
      <c r="R61" s="71">
        <f t="shared" si="5"/>
        <v>2</v>
      </c>
      <c r="S61" s="68">
        <v>3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68"/>
      <c r="B62" s="70" t="s">
        <v>340</v>
      </c>
      <c r="C62" s="68" t="s">
        <v>37</v>
      </c>
      <c r="D62" s="68" t="s">
        <v>20</v>
      </c>
      <c r="E62" s="68">
        <v>2</v>
      </c>
      <c r="F62" s="68">
        <v>0</v>
      </c>
      <c r="G62" s="68">
        <v>0</v>
      </c>
      <c r="H62" s="71">
        <f t="shared" si="6"/>
        <v>2</v>
      </c>
      <c r="I62" s="68">
        <v>3</v>
      </c>
      <c r="J62" s="51"/>
      <c r="K62" s="79"/>
      <c r="L62" s="93"/>
      <c r="M62" s="79"/>
      <c r="N62" s="79"/>
      <c r="O62" s="79"/>
      <c r="P62" s="79"/>
      <c r="Q62" s="79"/>
      <c r="R62" s="83"/>
      <c r="S62" s="7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85"/>
      <c r="B63" s="86" t="s">
        <v>438</v>
      </c>
      <c r="C63" s="378"/>
      <c r="D63" s="379"/>
      <c r="E63" s="87">
        <f>SUM(E53:E62)</f>
        <v>24</v>
      </c>
      <c r="F63" s="87">
        <f>SUM(F53:F61)</f>
        <v>2</v>
      </c>
      <c r="G63" s="87">
        <f>SUM(G53:G61)</f>
        <v>0</v>
      </c>
      <c r="H63" s="87">
        <f>E63+(F63+G63)/2</f>
        <v>25</v>
      </c>
      <c r="I63" s="87">
        <f>SUM(I53:I62)</f>
        <v>30</v>
      </c>
      <c r="J63" s="59"/>
      <c r="K63" s="85"/>
      <c r="L63" s="86" t="s">
        <v>438</v>
      </c>
      <c r="M63" s="88"/>
      <c r="N63" s="89"/>
      <c r="O63" s="87">
        <f>SUM(O53:O61)</f>
        <v>18</v>
      </c>
      <c r="P63" s="87">
        <f>SUM(P53:P61)</f>
        <v>0</v>
      </c>
      <c r="Q63" s="87">
        <f>SUM(Q53:Q61)</f>
        <v>0</v>
      </c>
      <c r="R63" s="87">
        <f>O63+(P63+Q63)/2</f>
        <v>18</v>
      </c>
      <c r="S63" s="87">
        <f>SUM(S53:S61)</f>
        <v>30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44"/>
      <c r="B64" s="62" t="s">
        <v>439</v>
      </c>
      <c r="C64" s="44"/>
      <c r="D64" s="49"/>
      <c r="E64" s="44"/>
      <c r="F64" s="44"/>
      <c r="G64" s="44"/>
      <c r="H64" s="44"/>
      <c r="I64" s="16">
        <f>SUMIF(D53:D62,"=UE",I53:I62)</f>
        <v>3</v>
      </c>
      <c r="J64" s="90"/>
      <c r="K64" s="44"/>
      <c r="L64" s="62" t="s">
        <v>439</v>
      </c>
      <c r="M64" s="44"/>
      <c r="N64" s="49"/>
      <c r="O64" s="49"/>
      <c r="P64" s="49"/>
      <c r="Q64" s="49"/>
      <c r="R64" s="49"/>
      <c r="S64" s="16">
        <f>SUMIF(N53:N61,"=UE",S53:S61)</f>
        <v>3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63"/>
      <c r="B65" s="64" t="s">
        <v>440</v>
      </c>
      <c r="C65" s="63"/>
      <c r="D65" s="65"/>
      <c r="E65" s="66"/>
      <c r="F65" s="66"/>
      <c r="G65" s="66"/>
      <c r="H65" s="66"/>
      <c r="I65" s="67">
        <f>SUMIF(C53:C62,"=S",I53:I62)</f>
        <v>9</v>
      </c>
      <c r="J65" s="51"/>
      <c r="K65" s="63"/>
      <c r="L65" s="64" t="s">
        <v>440</v>
      </c>
      <c r="M65" s="63"/>
      <c r="N65" s="65"/>
      <c r="O65" s="66"/>
      <c r="P65" s="66"/>
      <c r="Q65" s="66"/>
      <c r="R65" s="66"/>
      <c r="S65" s="67">
        <f>SUMIF(M53:M61,"=S",S53:S61)</f>
        <v>6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68"/>
      <c r="B66" s="69" t="s">
        <v>441</v>
      </c>
      <c r="C66" s="68"/>
      <c r="D66" s="70"/>
      <c r="E66" s="71"/>
      <c r="F66" s="71"/>
      <c r="G66" s="71"/>
      <c r="H66" s="71"/>
      <c r="I66" s="72">
        <f>SUMIF(C53:C62,"=ÜS",I53:I62)</f>
        <v>3</v>
      </c>
      <c r="J66" s="51"/>
      <c r="K66" s="68"/>
      <c r="L66" s="69" t="s">
        <v>441</v>
      </c>
      <c r="M66" s="68"/>
      <c r="N66" s="70"/>
      <c r="O66" s="71"/>
      <c r="P66" s="71"/>
      <c r="Q66" s="71"/>
      <c r="R66" s="71"/>
      <c r="S66" s="72">
        <f>SUMIF(M53:M61,"=ÜS",S53:S61)</f>
        <v>3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381" t="s">
        <v>429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377" t="s">
        <v>430</v>
      </c>
      <c r="B68" s="377"/>
      <c r="C68" s="377"/>
      <c r="D68" s="377"/>
      <c r="E68" s="377"/>
      <c r="F68" s="377"/>
      <c r="G68" s="377"/>
      <c r="H68" s="377"/>
      <c r="I68" s="377"/>
      <c r="J68" s="47"/>
      <c r="K68" s="377" t="s">
        <v>431</v>
      </c>
      <c r="L68" s="377"/>
      <c r="M68" s="377"/>
      <c r="N68" s="377"/>
      <c r="O68" s="377"/>
      <c r="P68" s="377"/>
      <c r="Q68" s="377"/>
      <c r="R68" s="377"/>
      <c r="S68" s="37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5.5" x14ac:dyDescent="0.25">
      <c r="A69" s="38" t="s">
        <v>413</v>
      </c>
      <c r="B69" s="39" t="s">
        <v>414</v>
      </c>
      <c r="C69" s="38" t="s">
        <v>416</v>
      </c>
      <c r="D69" s="40" t="s">
        <v>415</v>
      </c>
      <c r="E69" s="38" t="s">
        <v>6</v>
      </c>
      <c r="F69" s="38" t="s">
        <v>7</v>
      </c>
      <c r="G69" s="38" t="s">
        <v>8</v>
      </c>
      <c r="H69" s="73" t="s">
        <v>9</v>
      </c>
      <c r="I69" s="38" t="s">
        <v>10</v>
      </c>
      <c r="J69" s="48"/>
      <c r="K69" s="38" t="s">
        <v>413</v>
      </c>
      <c r="L69" s="39" t="s">
        <v>414</v>
      </c>
      <c r="M69" s="38" t="s">
        <v>416</v>
      </c>
      <c r="N69" s="40" t="s">
        <v>415</v>
      </c>
      <c r="O69" s="38" t="s">
        <v>6</v>
      </c>
      <c r="P69" s="38" t="s">
        <v>7</v>
      </c>
      <c r="Q69" s="38" t="s">
        <v>8</v>
      </c>
      <c r="R69" s="73" t="s">
        <v>9</v>
      </c>
      <c r="S69" s="38" t="s">
        <v>10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74" t="s">
        <v>188</v>
      </c>
      <c r="B70" s="12" t="s">
        <v>350</v>
      </c>
      <c r="C70" s="74" t="s">
        <v>34</v>
      </c>
      <c r="D70" s="74" t="s">
        <v>22</v>
      </c>
      <c r="E70" s="74">
        <v>2</v>
      </c>
      <c r="F70" s="74">
        <v>0</v>
      </c>
      <c r="G70" s="74">
        <v>0</v>
      </c>
      <c r="H70" s="50">
        <f>E70+(F70+G70)/2</f>
        <v>2</v>
      </c>
      <c r="I70" s="74">
        <v>2</v>
      </c>
      <c r="J70" s="51"/>
      <c r="K70" s="44" t="s">
        <v>192</v>
      </c>
      <c r="L70" s="12" t="s">
        <v>358</v>
      </c>
      <c r="M70" s="74" t="s">
        <v>34</v>
      </c>
      <c r="N70" s="74" t="s">
        <v>22</v>
      </c>
      <c r="O70" s="74">
        <v>3</v>
      </c>
      <c r="P70" s="74">
        <v>0</v>
      </c>
      <c r="Q70" s="74">
        <v>0</v>
      </c>
      <c r="R70" s="50">
        <f>O70+(P70+Q70)/2</f>
        <v>3</v>
      </c>
      <c r="S70" s="74">
        <v>5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74" t="s">
        <v>189</v>
      </c>
      <c r="B71" s="12" t="s">
        <v>351</v>
      </c>
      <c r="C71" s="74" t="s">
        <v>34</v>
      </c>
      <c r="D71" s="74" t="s">
        <v>22</v>
      </c>
      <c r="E71" s="74">
        <v>1</v>
      </c>
      <c r="F71" s="74">
        <v>0</v>
      </c>
      <c r="G71" s="74">
        <v>0</v>
      </c>
      <c r="H71" s="50">
        <f t="shared" ref="H71:H75" si="7">E71+(F71+G71)/2</f>
        <v>1</v>
      </c>
      <c r="I71" s="74">
        <v>2</v>
      </c>
      <c r="J71" s="51"/>
      <c r="K71" s="44" t="s">
        <v>193</v>
      </c>
      <c r="L71" s="12" t="s">
        <v>359</v>
      </c>
      <c r="M71" s="74" t="s">
        <v>34</v>
      </c>
      <c r="N71" s="74" t="s">
        <v>22</v>
      </c>
      <c r="O71" s="74">
        <v>2</v>
      </c>
      <c r="P71" s="74">
        <v>0</v>
      </c>
      <c r="Q71" s="74">
        <v>0</v>
      </c>
      <c r="R71" s="50">
        <f t="shared" ref="R71:R77" si="8">O71+(P71+Q71)/2</f>
        <v>2</v>
      </c>
      <c r="S71" s="74">
        <v>3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74" t="s">
        <v>190</v>
      </c>
      <c r="B72" s="12" t="s">
        <v>352</v>
      </c>
      <c r="C72" s="74" t="s">
        <v>34</v>
      </c>
      <c r="D72" s="74" t="s">
        <v>22</v>
      </c>
      <c r="E72" s="74">
        <v>3</v>
      </c>
      <c r="F72" s="74">
        <v>0</v>
      </c>
      <c r="G72" s="74">
        <v>0</v>
      </c>
      <c r="H72" s="50">
        <f t="shared" si="7"/>
        <v>3</v>
      </c>
      <c r="I72" s="74">
        <v>3</v>
      </c>
      <c r="J72" s="51"/>
      <c r="K72" s="44" t="s">
        <v>194</v>
      </c>
      <c r="L72" s="12" t="s">
        <v>360</v>
      </c>
      <c r="M72" s="74" t="s">
        <v>34</v>
      </c>
      <c r="N72" s="74" t="s">
        <v>20</v>
      </c>
      <c r="O72" s="74">
        <v>1</v>
      </c>
      <c r="P72" s="74">
        <v>0</v>
      </c>
      <c r="Q72" s="74">
        <v>0</v>
      </c>
      <c r="R72" s="50">
        <f t="shared" si="8"/>
        <v>1</v>
      </c>
      <c r="S72" s="74">
        <v>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74" t="s">
        <v>191</v>
      </c>
      <c r="B73" s="12" t="s">
        <v>353</v>
      </c>
      <c r="C73" s="74" t="s">
        <v>34</v>
      </c>
      <c r="D73" s="74" t="s">
        <v>22</v>
      </c>
      <c r="E73" s="74">
        <v>2</v>
      </c>
      <c r="F73" s="74">
        <v>0</v>
      </c>
      <c r="G73" s="74">
        <v>0</v>
      </c>
      <c r="H73" s="50">
        <f t="shared" si="7"/>
        <v>2</v>
      </c>
      <c r="I73" s="74">
        <v>2</v>
      </c>
      <c r="J73" s="51"/>
      <c r="K73" s="44" t="s">
        <v>195</v>
      </c>
      <c r="L73" s="94" t="s">
        <v>361</v>
      </c>
      <c r="M73" s="74" t="s">
        <v>34</v>
      </c>
      <c r="N73" s="74" t="s">
        <v>22</v>
      </c>
      <c r="O73" s="74">
        <v>2</v>
      </c>
      <c r="P73" s="74">
        <v>0</v>
      </c>
      <c r="Q73" s="74">
        <v>0</v>
      </c>
      <c r="R73" s="50">
        <f>O73+(P73+Q73)/2</f>
        <v>2</v>
      </c>
      <c r="S73" s="74">
        <v>5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76" t="s">
        <v>111</v>
      </c>
      <c r="B74" s="77" t="s">
        <v>354</v>
      </c>
      <c r="C74" s="45" t="s">
        <v>32</v>
      </c>
      <c r="D74" s="45" t="s">
        <v>22</v>
      </c>
      <c r="E74" s="45">
        <v>2</v>
      </c>
      <c r="F74" s="45">
        <v>2</v>
      </c>
      <c r="G74" s="45">
        <v>0</v>
      </c>
      <c r="H74" s="78">
        <f t="shared" si="7"/>
        <v>3</v>
      </c>
      <c r="I74" s="45">
        <v>4</v>
      </c>
      <c r="J74" s="51"/>
      <c r="K74" s="76" t="s">
        <v>445</v>
      </c>
      <c r="L74" s="77" t="s">
        <v>362</v>
      </c>
      <c r="M74" s="45" t="s">
        <v>32</v>
      </c>
      <c r="N74" s="45" t="s">
        <v>22</v>
      </c>
      <c r="O74" s="45">
        <v>2</v>
      </c>
      <c r="P74" s="45">
        <v>6</v>
      </c>
      <c r="Q74" s="45">
        <v>0</v>
      </c>
      <c r="R74" s="78">
        <f>O74+(P74+Q74)/2</f>
        <v>5</v>
      </c>
      <c r="S74" s="45">
        <v>7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76" t="s">
        <v>112</v>
      </c>
      <c r="B75" s="77" t="s">
        <v>355</v>
      </c>
      <c r="C75" s="45" t="s">
        <v>32</v>
      </c>
      <c r="D75" s="45" t="s">
        <v>22</v>
      </c>
      <c r="E75" s="45">
        <v>2</v>
      </c>
      <c r="F75" s="45">
        <v>0</v>
      </c>
      <c r="G75" s="45">
        <v>0</v>
      </c>
      <c r="H75" s="78">
        <f t="shared" si="7"/>
        <v>2</v>
      </c>
      <c r="I75" s="45">
        <v>3</v>
      </c>
      <c r="J75" s="51"/>
      <c r="K75" s="63"/>
      <c r="L75" s="65" t="s">
        <v>363</v>
      </c>
      <c r="M75" s="63" t="s">
        <v>32</v>
      </c>
      <c r="N75" s="63" t="s">
        <v>22</v>
      </c>
      <c r="O75" s="63">
        <v>2</v>
      </c>
      <c r="P75" s="63">
        <v>0</v>
      </c>
      <c r="Q75" s="63">
        <v>0</v>
      </c>
      <c r="R75" s="66">
        <f t="shared" si="8"/>
        <v>2</v>
      </c>
      <c r="S75" s="63">
        <v>4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76" t="s">
        <v>252</v>
      </c>
      <c r="B76" s="77" t="s">
        <v>362</v>
      </c>
      <c r="C76" s="45" t="s">
        <v>32</v>
      </c>
      <c r="D76" s="45" t="s">
        <v>22</v>
      </c>
      <c r="E76" s="45">
        <v>2</v>
      </c>
      <c r="F76" s="45">
        <v>6</v>
      </c>
      <c r="G76" s="45">
        <v>0</v>
      </c>
      <c r="H76" s="78">
        <f>E76+(F76+G76)/2</f>
        <v>5</v>
      </c>
      <c r="I76" s="45">
        <v>7</v>
      </c>
      <c r="J76" s="51"/>
      <c r="K76" s="63"/>
      <c r="L76" s="65"/>
      <c r="M76" s="63"/>
      <c r="N76" s="63"/>
      <c r="O76" s="63"/>
      <c r="P76" s="63"/>
      <c r="Q76" s="63"/>
      <c r="R76" s="66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63"/>
      <c r="B77" s="65" t="s">
        <v>356</v>
      </c>
      <c r="C77" s="63" t="s">
        <v>32</v>
      </c>
      <c r="D77" s="63" t="s">
        <v>22</v>
      </c>
      <c r="E77" s="63">
        <v>2</v>
      </c>
      <c r="F77" s="63">
        <v>0</v>
      </c>
      <c r="G77" s="63">
        <v>0</v>
      </c>
      <c r="H77" s="66">
        <f>E77+(F77+G77)/2</f>
        <v>2</v>
      </c>
      <c r="I77" s="63">
        <v>4</v>
      </c>
      <c r="J77" s="51"/>
      <c r="K77" s="68"/>
      <c r="L77" s="70" t="s">
        <v>364</v>
      </c>
      <c r="M77" s="68" t="s">
        <v>37</v>
      </c>
      <c r="N77" s="68" t="s">
        <v>20</v>
      </c>
      <c r="O77" s="68">
        <v>2</v>
      </c>
      <c r="P77" s="68">
        <v>0</v>
      </c>
      <c r="Q77" s="68">
        <v>0</v>
      </c>
      <c r="R77" s="71">
        <f t="shared" si="8"/>
        <v>2</v>
      </c>
      <c r="S77" s="68">
        <v>3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68"/>
      <c r="B78" s="70" t="s">
        <v>357</v>
      </c>
      <c r="C78" s="68" t="s">
        <v>37</v>
      </c>
      <c r="D78" s="68" t="s">
        <v>20</v>
      </c>
      <c r="E78" s="68">
        <v>2</v>
      </c>
      <c r="F78" s="68">
        <v>0</v>
      </c>
      <c r="G78" s="68">
        <v>0</v>
      </c>
      <c r="H78" s="71">
        <f>E78+(F78+G78)/2</f>
        <v>2</v>
      </c>
      <c r="I78" s="68">
        <v>3</v>
      </c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85"/>
      <c r="B79" s="86" t="s">
        <v>438</v>
      </c>
      <c r="C79" s="378"/>
      <c r="D79" s="379"/>
      <c r="E79" s="87">
        <f>SUM(E70:E78)</f>
        <v>18</v>
      </c>
      <c r="F79" s="87">
        <f>SUM(F70:F78)</f>
        <v>8</v>
      </c>
      <c r="G79" s="87">
        <f>SUM(G70:G78)</f>
        <v>0</v>
      </c>
      <c r="H79" s="87">
        <f>E79+(F79+G79)/2</f>
        <v>22</v>
      </c>
      <c r="I79" s="87">
        <f>SUM(I70:I78)</f>
        <v>30</v>
      </c>
      <c r="J79" s="59"/>
      <c r="K79" s="85"/>
      <c r="L79" s="86" t="s">
        <v>438</v>
      </c>
      <c r="M79" s="88"/>
      <c r="N79" s="89"/>
      <c r="O79" s="87">
        <f>SUM(O70:O77)</f>
        <v>14</v>
      </c>
      <c r="P79" s="87">
        <f>SUM(P70:P77)</f>
        <v>6</v>
      </c>
      <c r="Q79" s="61">
        <f>SUM(Q70:Q77)</f>
        <v>0</v>
      </c>
      <c r="R79" s="61">
        <f>O79+(P79+Q79)/2</f>
        <v>17</v>
      </c>
      <c r="S79" s="61">
        <f>SUM(S70:S77)</f>
        <v>30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44"/>
      <c r="B80" s="62" t="s">
        <v>439</v>
      </c>
      <c r="C80" s="44"/>
      <c r="D80" s="49"/>
      <c r="E80" s="44"/>
      <c r="F80" s="44"/>
      <c r="G80" s="44"/>
      <c r="H80" s="44"/>
      <c r="I80" s="16">
        <f>SUMIF(D70:D78,"=UE",I70:I78)</f>
        <v>3</v>
      </c>
      <c r="J80" s="90"/>
      <c r="K80" s="44"/>
      <c r="L80" s="62" t="s">
        <v>439</v>
      </c>
      <c r="M80" s="44"/>
      <c r="N80" s="49"/>
      <c r="O80" s="49"/>
      <c r="P80" s="49"/>
      <c r="Q80" s="95"/>
      <c r="R80" s="95"/>
      <c r="S80" s="96">
        <f>SUMIF(N70:N77,"=UE",S70:S77)</f>
        <v>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63"/>
      <c r="B81" s="64" t="s">
        <v>440</v>
      </c>
      <c r="C81" s="63"/>
      <c r="D81" s="65"/>
      <c r="E81" s="66"/>
      <c r="F81" s="66"/>
      <c r="G81" s="66"/>
      <c r="H81" s="66"/>
      <c r="I81" s="67">
        <f>SUMIF(C70:C78,"=S",I70:I78)</f>
        <v>18</v>
      </c>
      <c r="J81" s="51"/>
      <c r="K81" s="63"/>
      <c r="L81" s="64" t="s">
        <v>440</v>
      </c>
      <c r="M81" s="63"/>
      <c r="N81" s="65"/>
      <c r="O81" s="66"/>
      <c r="P81" s="66"/>
      <c r="Q81" s="66"/>
      <c r="R81" s="66"/>
      <c r="S81" s="67">
        <f>SUMIF(M70:M77,"=S",S70:S77)</f>
        <v>11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68"/>
      <c r="B82" s="69" t="s">
        <v>441</v>
      </c>
      <c r="C82" s="68"/>
      <c r="D82" s="70"/>
      <c r="E82" s="71"/>
      <c r="F82" s="71"/>
      <c r="G82" s="71"/>
      <c r="H82" s="71"/>
      <c r="I82" s="72">
        <f>SUMIF(C70:C78,"=ÜS",I70:I78)</f>
        <v>3</v>
      </c>
      <c r="J82" s="51"/>
      <c r="K82" s="68"/>
      <c r="L82" s="69" t="s">
        <v>441</v>
      </c>
      <c r="M82" s="68"/>
      <c r="N82" s="70"/>
      <c r="O82" s="71"/>
      <c r="P82" s="71"/>
      <c r="Q82" s="71"/>
      <c r="R82" s="71"/>
      <c r="S82" s="72">
        <f>SUMIF(M70:M77,"=ÜS",S70:S77)</f>
        <v>3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4"/>
      <c r="B83" s="1"/>
      <c r="C83" s="4"/>
      <c r="D83" s="1"/>
      <c r="E83" s="4"/>
      <c r="F83" s="4"/>
      <c r="G83" s="4"/>
      <c r="H83" s="4"/>
      <c r="I83" s="4"/>
      <c r="J83" s="1"/>
      <c r="K83" s="4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4"/>
      <c r="B84" s="1"/>
      <c r="C84" s="4"/>
      <c r="D84" s="1"/>
      <c r="E84" s="4"/>
      <c r="F84" s="4"/>
      <c r="G84" s="4"/>
      <c r="H84" s="4"/>
      <c r="I84" s="4"/>
      <c r="J84" s="1"/>
      <c r="K84" s="4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4"/>
      <c r="B85" s="1"/>
      <c r="C85" s="4"/>
      <c r="D85" s="1"/>
      <c r="E85" s="4"/>
      <c r="F85" s="4"/>
      <c r="G85" s="4"/>
      <c r="H85" s="4"/>
      <c r="I85" s="4"/>
      <c r="J85" s="1"/>
      <c r="K85" s="4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322" t="s">
        <v>432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20"/>
      <c r="U86" s="382" t="s">
        <v>433</v>
      </c>
      <c r="V86" s="382"/>
      <c r="W86" s="382"/>
      <c r="X86" s="382"/>
      <c r="Y86" s="382"/>
      <c r="Z86" s="382"/>
      <c r="AA86" s="382"/>
      <c r="AB86" s="382"/>
      <c r="AC86" s="382"/>
      <c r="AD86" s="382"/>
      <c r="AE86" s="1"/>
      <c r="AF86" s="1"/>
    </row>
    <row r="87" spans="1:32" x14ac:dyDescent="0.25">
      <c r="A87" s="327" t="s">
        <v>428</v>
      </c>
      <c r="B87" s="328"/>
      <c r="C87" s="328"/>
      <c r="D87" s="328"/>
      <c r="E87" s="328"/>
      <c r="F87" s="328"/>
      <c r="G87" s="328"/>
      <c r="H87" s="328"/>
      <c r="I87" s="329"/>
      <c r="J87" s="97"/>
      <c r="K87" s="327" t="s">
        <v>428</v>
      </c>
      <c r="L87" s="328"/>
      <c r="M87" s="328"/>
      <c r="N87" s="328"/>
      <c r="O87" s="328"/>
      <c r="P87" s="328"/>
      <c r="Q87" s="328"/>
      <c r="R87" s="328"/>
      <c r="S87" s="329"/>
      <c r="T87" s="20"/>
      <c r="U87" s="383"/>
      <c r="V87" s="384"/>
      <c r="W87" s="384"/>
      <c r="X87" s="384"/>
      <c r="Y87" s="384"/>
      <c r="Z87" s="384"/>
      <c r="AA87" s="384"/>
      <c r="AB87" s="384"/>
      <c r="AC87" s="384"/>
      <c r="AD87" s="316"/>
      <c r="AE87" s="1"/>
      <c r="AF87" s="1"/>
    </row>
    <row r="88" spans="1:32" ht="24" x14ac:dyDescent="0.25">
      <c r="A88" s="98" t="s">
        <v>413</v>
      </c>
      <c r="B88" s="99" t="s">
        <v>414</v>
      </c>
      <c r="C88" s="98" t="s">
        <v>416</v>
      </c>
      <c r="D88" s="100" t="s">
        <v>415</v>
      </c>
      <c r="E88" s="98" t="s">
        <v>6</v>
      </c>
      <c r="F88" s="98" t="s">
        <v>7</v>
      </c>
      <c r="G88" s="98" t="s">
        <v>8</v>
      </c>
      <c r="H88" s="98" t="s">
        <v>9</v>
      </c>
      <c r="I88" s="98" t="s">
        <v>10</v>
      </c>
      <c r="J88" s="101"/>
      <c r="K88" s="98" t="s">
        <v>413</v>
      </c>
      <c r="L88" s="99" t="s">
        <v>414</v>
      </c>
      <c r="M88" s="98" t="s">
        <v>416</v>
      </c>
      <c r="N88" s="100" t="s">
        <v>415</v>
      </c>
      <c r="O88" s="98" t="s">
        <v>6</v>
      </c>
      <c r="P88" s="98" t="s">
        <v>7</v>
      </c>
      <c r="Q88" s="98" t="s">
        <v>8</v>
      </c>
      <c r="R88" s="98" t="s">
        <v>9</v>
      </c>
      <c r="S88" s="98" t="s">
        <v>10</v>
      </c>
      <c r="T88" s="20"/>
      <c r="U88" s="317" t="s">
        <v>413</v>
      </c>
      <c r="V88" s="318" t="s">
        <v>414</v>
      </c>
      <c r="W88" s="317" t="s">
        <v>416</v>
      </c>
      <c r="X88" s="28" t="s">
        <v>415</v>
      </c>
      <c r="Y88" s="317" t="s">
        <v>6</v>
      </c>
      <c r="Z88" s="317" t="s">
        <v>7</v>
      </c>
      <c r="AA88" s="317" t="s">
        <v>8</v>
      </c>
      <c r="AB88" s="317" t="s">
        <v>9</v>
      </c>
      <c r="AC88" s="317" t="s">
        <v>10</v>
      </c>
      <c r="AD88" s="28" t="s">
        <v>434</v>
      </c>
      <c r="AE88" s="1"/>
      <c r="AF88" s="1"/>
    </row>
    <row r="89" spans="1:32" x14ac:dyDescent="0.25">
      <c r="A89" s="102" t="s">
        <v>253</v>
      </c>
      <c r="B89" s="103" t="s">
        <v>365</v>
      </c>
      <c r="C89" s="104" t="s">
        <v>32</v>
      </c>
      <c r="D89" s="104" t="s">
        <v>22</v>
      </c>
      <c r="E89" s="104">
        <v>2</v>
      </c>
      <c r="F89" s="104">
        <v>0</v>
      </c>
      <c r="G89" s="104">
        <v>0</v>
      </c>
      <c r="H89" s="104">
        <f t="shared" ref="H89:H96" si="9">E89+(F89+G89)/2</f>
        <v>2</v>
      </c>
      <c r="I89" s="104">
        <v>4</v>
      </c>
      <c r="J89" s="105"/>
      <c r="K89" s="102" t="s">
        <v>261</v>
      </c>
      <c r="L89" s="103" t="s">
        <v>373</v>
      </c>
      <c r="M89" s="104" t="s">
        <v>32</v>
      </c>
      <c r="N89" s="104" t="s">
        <v>22</v>
      </c>
      <c r="O89" s="104">
        <v>2</v>
      </c>
      <c r="P89" s="104">
        <v>0</v>
      </c>
      <c r="Q89" s="104">
        <v>0</v>
      </c>
      <c r="R89" s="104">
        <f t="shared" ref="R89:R96" si="10">O89+(P89+Q89)/2</f>
        <v>2</v>
      </c>
      <c r="S89" s="104">
        <v>4</v>
      </c>
      <c r="T89" s="20"/>
      <c r="U89" s="29" t="s">
        <v>201</v>
      </c>
      <c r="V89" s="30" t="s">
        <v>397</v>
      </c>
      <c r="W89" s="33" t="s">
        <v>37</v>
      </c>
      <c r="X89" s="33" t="s">
        <v>20</v>
      </c>
      <c r="Y89" s="33">
        <v>2</v>
      </c>
      <c r="Z89" s="33">
        <v>0</v>
      </c>
      <c r="AA89" s="33">
        <v>0</v>
      </c>
      <c r="AB89" s="33">
        <f t="shared" ref="AB89:AB96" si="11">Y89+(Z89+AA89)/2</f>
        <v>2</v>
      </c>
      <c r="AC89" s="33">
        <v>3</v>
      </c>
      <c r="AD89" s="33" t="s">
        <v>420</v>
      </c>
      <c r="AE89" s="1"/>
      <c r="AF89" s="1"/>
    </row>
    <row r="90" spans="1:32" x14ac:dyDescent="0.25">
      <c r="A90" s="102" t="s">
        <v>254</v>
      </c>
      <c r="B90" s="103" t="s">
        <v>366</v>
      </c>
      <c r="C90" s="104" t="s">
        <v>32</v>
      </c>
      <c r="D90" s="104" t="s">
        <v>22</v>
      </c>
      <c r="E90" s="104">
        <v>2</v>
      </c>
      <c r="F90" s="104">
        <v>0</v>
      </c>
      <c r="G90" s="104">
        <v>0</v>
      </c>
      <c r="H90" s="104">
        <f t="shared" si="9"/>
        <v>2</v>
      </c>
      <c r="I90" s="104">
        <v>4</v>
      </c>
      <c r="J90" s="105"/>
      <c r="K90" s="102" t="s">
        <v>262</v>
      </c>
      <c r="L90" s="103" t="s">
        <v>374</v>
      </c>
      <c r="M90" s="104" t="s">
        <v>32</v>
      </c>
      <c r="N90" s="104" t="s">
        <v>22</v>
      </c>
      <c r="O90" s="104">
        <v>2</v>
      </c>
      <c r="P90" s="104">
        <v>0</v>
      </c>
      <c r="Q90" s="104">
        <v>0</v>
      </c>
      <c r="R90" s="104">
        <f t="shared" si="10"/>
        <v>2</v>
      </c>
      <c r="S90" s="104">
        <v>4</v>
      </c>
      <c r="T90" s="20"/>
      <c r="U90" s="29" t="s">
        <v>202</v>
      </c>
      <c r="V90" s="30" t="s">
        <v>398</v>
      </c>
      <c r="W90" s="33" t="s">
        <v>37</v>
      </c>
      <c r="X90" s="33" t="s">
        <v>20</v>
      </c>
      <c r="Y90" s="33">
        <v>2</v>
      </c>
      <c r="Z90" s="33">
        <v>0</v>
      </c>
      <c r="AA90" s="33">
        <v>0</v>
      </c>
      <c r="AB90" s="33">
        <f t="shared" si="11"/>
        <v>2</v>
      </c>
      <c r="AC90" s="33">
        <v>3</v>
      </c>
      <c r="AD90" s="33" t="s">
        <v>421</v>
      </c>
      <c r="AE90" s="1"/>
      <c r="AF90" s="1"/>
    </row>
    <row r="91" spans="1:32" x14ac:dyDescent="0.25">
      <c r="A91" s="102" t="s">
        <v>255</v>
      </c>
      <c r="B91" s="103" t="s">
        <v>367</v>
      </c>
      <c r="C91" s="104" t="s">
        <v>32</v>
      </c>
      <c r="D91" s="104" t="s">
        <v>22</v>
      </c>
      <c r="E91" s="104">
        <v>2</v>
      </c>
      <c r="F91" s="104">
        <v>0</v>
      </c>
      <c r="G91" s="104">
        <v>0</v>
      </c>
      <c r="H91" s="104">
        <f t="shared" si="9"/>
        <v>2</v>
      </c>
      <c r="I91" s="104">
        <v>4</v>
      </c>
      <c r="J91" s="105"/>
      <c r="K91" s="102" t="s">
        <v>263</v>
      </c>
      <c r="L91" s="103" t="s">
        <v>375</v>
      </c>
      <c r="M91" s="104" t="s">
        <v>32</v>
      </c>
      <c r="N91" s="104" t="s">
        <v>22</v>
      </c>
      <c r="O91" s="104">
        <v>2</v>
      </c>
      <c r="P91" s="104">
        <v>0</v>
      </c>
      <c r="Q91" s="104">
        <v>0</v>
      </c>
      <c r="R91" s="104">
        <f t="shared" si="10"/>
        <v>2</v>
      </c>
      <c r="S91" s="104">
        <v>4</v>
      </c>
      <c r="T91" s="20"/>
      <c r="U91" s="29" t="s">
        <v>203</v>
      </c>
      <c r="V91" s="30" t="s">
        <v>399</v>
      </c>
      <c r="W91" s="33" t="s">
        <v>37</v>
      </c>
      <c r="X91" s="33" t="s">
        <v>20</v>
      </c>
      <c r="Y91" s="33">
        <v>2</v>
      </c>
      <c r="Z91" s="33">
        <v>0</v>
      </c>
      <c r="AA91" s="33">
        <v>0</v>
      </c>
      <c r="AB91" s="33">
        <f t="shared" si="11"/>
        <v>2</v>
      </c>
      <c r="AC91" s="33">
        <v>3</v>
      </c>
      <c r="AD91" s="33" t="s">
        <v>420</v>
      </c>
      <c r="AE91" s="1"/>
      <c r="AF91" s="1"/>
    </row>
    <row r="92" spans="1:32" x14ac:dyDescent="0.25">
      <c r="A92" s="102" t="s">
        <v>256</v>
      </c>
      <c r="B92" s="103" t="s">
        <v>368</v>
      </c>
      <c r="C92" s="104" t="s">
        <v>32</v>
      </c>
      <c r="D92" s="104" t="s">
        <v>22</v>
      </c>
      <c r="E92" s="104">
        <v>2</v>
      </c>
      <c r="F92" s="104">
        <v>0</v>
      </c>
      <c r="G92" s="104">
        <v>0</v>
      </c>
      <c r="H92" s="104">
        <f t="shared" si="9"/>
        <v>2</v>
      </c>
      <c r="I92" s="104">
        <v>4</v>
      </c>
      <c r="J92" s="105"/>
      <c r="K92" s="102" t="s">
        <v>264</v>
      </c>
      <c r="L92" s="103" t="s">
        <v>376</v>
      </c>
      <c r="M92" s="104" t="s">
        <v>32</v>
      </c>
      <c r="N92" s="104" t="s">
        <v>22</v>
      </c>
      <c r="O92" s="104">
        <v>2</v>
      </c>
      <c r="P92" s="104">
        <v>0</v>
      </c>
      <c r="Q92" s="104">
        <v>0</v>
      </c>
      <c r="R92" s="104">
        <f t="shared" si="10"/>
        <v>2</v>
      </c>
      <c r="S92" s="104">
        <v>4</v>
      </c>
      <c r="T92" s="20"/>
      <c r="U92" s="29" t="s">
        <v>204</v>
      </c>
      <c r="V92" s="30" t="s">
        <v>400</v>
      </c>
      <c r="W92" s="33" t="s">
        <v>37</v>
      </c>
      <c r="X92" s="33" t="s">
        <v>20</v>
      </c>
      <c r="Y92" s="33">
        <v>2</v>
      </c>
      <c r="Z92" s="33">
        <v>0</v>
      </c>
      <c r="AA92" s="33">
        <v>0</v>
      </c>
      <c r="AB92" s="33">
        <f t="shared" si="11"/>
        <v>2</v>
      </c>
      <c r="AC92" s="33">
        <v>3</v>
      </c>
      <c r="AD92" s="33" t="s">
        <v>421</v>
      </c>
      <c r="AE92" s="1"/>
      <c r="AF92" s="1"/>
    </row>
    <row r="93" spans="1:32" x14ac:dyDescent="0.25">
      <c r="A93" s="102" t="s">
        <v>257</v>
      </c>
      <c r="B93" s="103" t="s">
        <v>369</v>
      </c>
      <c r="C93" s="104" t="s">
        <v>32</v>
      </c>
      <c r="D93" s="104" t="s">
        <v>22</v>
      </c>
      <c r="E93" s="104">
        <v>2</v>
      </c>
      <c r="F93" s="104">
        <v>0</v>
      </c>
      <c r="G93" s="104">
        <v>0</v>
      </c>
      <c r="H93" s="104">
        <f t="shared" si="9"/>
        <v>2</v>
      </c>
      <c r="I93" s="104">
        <v>4</v>
      </c>
      <c r="J93" s="105"/>
      <c r="K93" s="102" t="s">
        <v>265</v>
      </c>
      <c r="L93" s="103" t="s">
        <v>377</v>
      </c>
      <c r="M93" s="104" t="s">
        <v>32</v>
      </c>
      <c r="N93" s="104" t="s">
        <v>22</v>
      </c>
      <c r="O93" s="104">
        <v>2</v>
      </c>
      <c r="P93" s="104">
        <v>0</v>
      </c>
      <c r="Q93" s="104">
        <v>0</v>
      </c>
      <c r="R93" s="104">
        <f t="shared" si="10"/>
        <v>2</v>
      </c>
      <c r="S93" s="104">
        <v>4</v>
      </c>
      <c r="T93" s="20"/>
      <c r="U93" s="29" t="s">
        <v>205</v>
      </c>
      <c r="V93" s="30" t="s">
        <v>401</v>
      </c>
      <c r="W93" s="33" t="s">
        <v>37</v>
      </c>
      <c r="X93" s="33" t="s">
        <v>20</v>
      </c>
      <c r="Y93" s="33">
        <v>2</v>
      </c>
      <c r="Z93" s="33">
        <v>0</v>
      </c>
      <c r="AA93" s="33">
        <v>0</v>
      </c>
      <c r="AB93" s="33">
        <f t="shared" si="11"/>
        <v>2</v>
      </c>
      <c r="AC93" s="33">
        <v>3</v>
      </c>
      <c r="AD93" s="33" t="s">
        <v>420</v>
      </c>
      <c r="AE93" s="1"/>
      <c r="AF93" s="1"/>
    </row>
    <row r="94" spans="1:32" x14ac:dyDescent="0.25">
      <c r="A94" s="102" t="s">
        <v>258</v>
      </c>
      <c r="B94" s="103" t="s">
        <v>370</v>
      </c>
      <c r="C94" s="104" t="s">
        <v>32</v>
      </c>
      <c r="D94" s="104" t="s">
        <v>22</v>
      </c>
      <c r="E94" s="104">
        <v>2</v>
      </c>
      <c r="F94" s="104">
        <v>0</v>
      </c>
      <c r="G94" s="104">
        <v>0</v>
      </c>
      <c r="H94" s="104">
        <f t="shared" si="9"/>
        <v>2</v>
      </c>
      <c r="I94" s="104">
        <v>4</v>
      </c>
      <c r="J94" s="105"/>
      <c r="K94" s="102" t="s">
        <v>266</v>
      </c>
      <c r="L94" s="103" t="s">
        <v>378</v>
      </c>
      <c r="M94" s="104" t="s">
        <v>32</v>
      </c>
      <c r="N94" s="104" t="s">
        <v>22</v>
      </c>
      <c r="O94" s="104">
        <v>2</v>
      </c>
      <c r="P94" s="104">
        <v>0</v>
      </c>
      <c r="Q94" s="104">
        <v>0</v>
      </c>
      <c r="R94" s="104">
        <f t="shared" si="10"/>
        <v>2</v>
      </c>
      <c r="S94" s="104">
        <v>4</v>
      </c>
      <c r="T94" s="20"/>
      <c r="U94" s="29" t="s">
        <v>206</v>
      </c>
      <c r="V94" s="30" t="s">
        <v>402</v>
      </c>
      <c r="W94" s="33" t="s">
        <v>37</v>
      </c>
      <c r="X94" s="33" t="s">
        <v>20</v>
      </c>
      <c r="Y94" s="33">
        <v>2</v>
      </c>
      <c r="Z94" s="33">
        <v>0</v>
      </c>
      <c r="AA94" s="33">
        <v>0</v>
      </c>
      <c r="AB94" s="33">
        <f t="shared" si="11"/>
        <v>2</v>
      </c>
      <c r="AC94" s="33">
        <v>3</v>
      </c>
      <c r="AD94" s="33" t="s">
        <v>421</v>
      </c>
      <c r="AE94" s="1"/>
      <c r="AF94" s="1"/>
    </row>
    <row r="95" spans="1:32" x14ac:dyDescent="0.25">
      <c r="A95" s="102" t="s">
        <v>259</v>
      </c>
      <c r="B95" s="106" t="s">
        <v>371</v>
      </c>
      <c r="C95" s="104" t="s">
        <v>32</v>
      </c>
      <c r="D95" s="104" t="s">
        <v>22</v>
      </c>
      <c r="E95" s="104">
        <v>2</v>
      </c>
      <c r="F95" s="104">
        <v>0</v>
      </c>
      <c r="G95" s="104">
        <v>0</v>
      </c>
      <c r="H95" s="104">
        <f t="shared" si="9"/>
        <v>2</v>
      </c>
      <c r="I95" s="104">
        <v>4</v>
      </c>
      <c r="J95" s="105"/>
      <c r="K95" s="102" t="s">
        <v>267</v>
      </c>
      <c r="L95" s="103" t="s">
        <v>379</v>
      </c>
      <c r="M95" s="104" t="s">
        <v>32</v>
      </c>
      <c r="N95" s="104" t="s">
        <v>22</v>
      </c>
      <c r="O95" s="104">
        <v>2</v>
      </c>
      <c r="P95" s="104">
        <v>0</v>
      </c>
      <c r="Q95" s="104">
        <v>0</v>
      </c>
      <c r="R95" s="104">
        <f t="shared" si="10"/>
        <v>2</v>
      </c>
      <c r="S95" s="104">
        <v>4</v>
      </c>
      <c r="T95" s="20"/>
      <c r="U95" s="29" t="s">
        <v>207</v>
      </c>
      <c r="V95" s="30" t="s">
        <v>403</v>
      </c>
      <c r="W95" s="33" t="s">
        <v>37</v>
      </c>
      <c r="X95" s="33" t="s">
        <v>20</v>
      </c>
      <c r="Y95" s="33">
        <v>2</v>
      </c>
      <c r="Z95" s="33">
        <v>0</v>
      </c>
      <c r="AA95" s="33">
        <v>0</v>
      </c>
      <c r="AB95" s="33">
        <f t="shared" si="11"/>
        <v>2</v>
      </c>
      <c r="AC95" s="33">
        <v>3</v>
      </c>
      <c r="AD95" s="33" t="s">
        <v>420</v>
      </c>
      <c r="AE95" s="1"/>
      <c r="AF95" s="1"/>
    </row>
    <row r="96" spans="1:32" x14ac:dyDescent="0.25">
      <c r="A96" s="102" t="s">
        <v>260</v>
      </c>
      <c r="B96" s="103" t="s">
        <v>372</v>
      </c>
      <c r="C96" s="104" t="s">
        <v>32</v>
      </c>
      <c r="D96" s="104" t="s">
        <v>22</v>
      </c>
      <c r="E96" s="104">
        <v>2</v>
      </c>
      <c r="F96" s="104">
        <v>0</v>
      </c>
      <c r="G96" s="104">
        <v>0</v>
      </c>
      <c r="H96" s="104">
        <f t="shared" si="9"/>
        <v>2</v>
      </c>
      <c r="I96" s="104">
        <v>4</v>
      </c>
      <c r="J96" s="105"/>
      <c r="K96" s="102" t="s">
        <v>268</v>
      </c>
      <c r="L96" s="106" t="s">
        <v>380</v>
      </c>
      <c r="M96" s="104" t="s">
        <v>32</v>
      </c>
      <c r="N96" s="104" t="s">
        <v>22</v>
      </c>
      <c r="O96" s="104">
        <v>2</v>
      </c>
      <c r="P96" s="104">
        <v>0</v>
      </c>
      <c r="Q96" s="104">
        <v>0</v>
      </c>
      <c r="R96" s="104">
        <f t="shared" si="10"/>
        <v>2</v>
      </c>
      <c r="S96" s="104">
        <v>4</v>
      </c>
      <c r="T96" s="20"/>
      <c r="U96" s="29" t="s">
        <v>208</v>
      </c>
      <c r="V96" s="30" t="s">
        <v>404</v>
      </c>
      <c r="W96" s="33" t="s">
        <v>37</v>
      </c>
      <c r="X96" s="33" t="s">
        <v>20</v>
      </c>
      <c r="Y96" s="33">
        <v>2</v>
      </c>
      <c r="Z96" s="33">
        <v>0</v>
      </c>
      <c r="AA96" s="33">
        <v>0</v>
      </c>
      <c r="AB96" s="33">
        <f t="shared" si="11"/>
        <v>2</v>
      </c>
      <c r="AC96" s="33">
        <v>3</v>
      </c>
      <c r="AD96" s="33" t="s">
        <v>421</v>
      </c>
      <c r="AE96" s="1"/>
      <c r="AF96" s="1"/>
    </row>
    <row r="97" spans="1:32" x14ac:dyDescent="0.25">
      <c r="A97" s="319" t="s">
        <v>430</v>
      </c>
      <c r="B97" s="320"/>
      <c r="C97" s="320"/>
      <c r="D97" s="320"/>
      <c r="E97" s="320"/>
      <c r="F97" s="320"/>
      <c r="G97" s="320"/>
      <c r="H97" s="320"/>
      <c r="I97" s="321"/>
      <c r="J97" s="105"/>
      <c r="K97" s="319" t="s">
        <v>431</v>
      </c>
      <c r="L97" s="320"/>
      <c r="M97" s="320"/>
      <c r="N97" s="320"/>
      <c r="O97" s="320"/>
      <c r="P97" s="320"/>
      <c r="Q97" s="320"/>
      <c r="R97" s="320"/>
      <c r="S97" s="321"/>
      <c r="T97" s="20"/>
      <c r="U97" s="20"/>
      <c r="V97" s="20"/>
      <c r="W97" s="20"/>
      <c r="X97" s="20"/>
      <c r="Y97" s="20"/>
      <c r="Z97" s="20"/>
      <c r="AA97" s="34"/>
      <c r="AB97" s="34"/>
      <c r="AC97" s="34"/>
      <c r="AD97" s="34"/>
      <c r="AE97" s="1"/>
      <c r="AF97" s="1"/>
    </row>
    <row r="98" spans="1:32" x14ac:dyDescent="0.25">
      <c r="A98" s="102" t="s">
        <v>269</v>
      </c>
      <c r="B98" s="103" t="s">
        <v>388</v>
      </c>
      <c r="C98" s="104" t="s">
        <v>32</v>
      </c>
      <c r="D98" s="104" t="s">
        <v>22</v>
      </c>
      <c r="E98" s="104">
        <v>2</v>
      </c>
      <c r="F98" s="104">
        <v>0</v>
      </c>
      <c r="G98" s="104">
        <v>0</v>
      </c>
      <c r="H98" s="104">
        <f t="shared" ref="H98:H105" si="12">E98+(F98+G98)/2</f>
        <v>2</v>
      </c>
      <c r="I98" s="104">
        <v>4</v>
      </c>
      <c r="J98" s="105"/>
      <c r="K98" s="102" t="s">
        <v>277</v>
      </c>
      <c r="L98" s="103" t="s">
        <v>389</v>
      </c>
      <c r="M98" s="104" t="s">
        <v>32</v>
      </c>
      <c r="N98" s="104" t="s">
        <v>22</v>
      </c>
      <c r="O98" s="104">
        <v>2</v>
      </c>
      <c r="P98" s="104">
        <v>0</v>
      </c>
      <c r="Q98" s="104">
        <v>0</v>
      </c>
      <c r="R98" s="104">
        <f t="shared" ref="R98:R105" si="13">O98+(P98+Q98)/2</f>
        <v>2</v>
      </c>
      <c r="S98" s="104">
        <v>4</v>
      </c>
      <c r="T98" s="20"/>
      <c r="U98" s="20"/>
      <c r="V98" s="20"/>
      <c r="W98" s="20"/>
      <c r="X98" s="20"/>
      <c r="Y98" s="20"/>
      <c r="Z98" s="20"/>
      <c r="AA98" s="34"/>
      <c r="AB98" s="34"/>
      <c r="AC98" s="34"/>
      <c r="AD98" s="34"/>
      <c r="AE98" s="1"/>
      <c r="AF98" s="1"/>
    </row>
    <row r="99" spans="1:32" x14ac:dyDescent="0.25">
      <c r="A99" s="102" t="s">
        <v>270</v>
      </c>
      <c r="B99" s="106" t="s">
        <v>382</v>
      </c>
      <c r="C99" s="104" t="s">
        <v>32</v>
      </c>
      <c r="D99" s="104" t="s">
        <v>22</v>
      </c>
      <c r="E99" s="104">
        <v>2</v>
      </c>
      <c r="F99" s="104">
        <v>0</v>
      </c>
      <c r="G99" s="104">
        <v>0</v>
      </c>
      <c r="H99" s="104">
        <f t="shared" si="12"/>
        <v>2</v>
      </c>
      <c r="I99" s="104">
        <v>4</v>
      </c>
      <c r="J99" s="105"/>
      <c r="K99" s="102" t="s">
        <v>278</v>
      </c>
      <c r="L99" s="103" t="s">
        <v>390</v>
      </c>
      <c r="M99" s="104" t="s">
        <v>32</v>
      </c>
      <c r="N99" s="104" t="s">
        <v>22</v>
      </c>
      <c r="O99" s="104">
        <v>2</v>
      </c>
      <c r="P99" s="104">
        <v>0</v>
      </c>
      <c r="Q99" s="104">
        <v>0</v>
      </c>
      <c r="R99" s="104">
        <f t="shared" si="13"/>
        <v>2</v>
      </c>
      <c r="S99" s="104">
        <v>4</v>
      </c>
      <c r="T99" s="20"/>
      <c r="U99" s="20"/>
      <c r="V99" s="20"/>
      <c r="W99" s="20"/>
      <c r="X99" s="20"/>
      <c r="Y99" s="20"/>
      <c r="Z99" s="20"/>
      <c r="AA99" s="34"/>
      <c r="AB99" s="34"/>
      <c r="AC99" s="34"/>
      <c r="AD99" s="34"/>
      <c r="AE99" s="1"/>
      <c r="AF99" s="1"/>
    </row>
    <row r="100" spans="1:32" x14ac:dyDescent="0.25">
      <c r="A100" s="102" t="s">
        <v>271</v>
      </c>
      <c r="B100" s="106" t="s">
        <v>381</v>
      </c>
      <c r="C100" s="104" t="s">
        <v>32</v>
      </c>
      <c r="D100" s="104" t="s">
        <v>22</v>
      </c>
      <c r="E100" s="104">
        <v>2</v>
      </c>
      <c r="F100" s="104">
        <v>0</v>
      </c>
      <c r="G100" s="104">
        <v>0</v>
      </c>
      <c r="H100" s="104">
        <f t="shared" si="12"/>
        <v>2</v>
      </c>
      <c r="I100" s="104">
        <v>4</v>
      </c>
      <c r="J100" s="105"/>
      <c r="K100" s="102" t="s">
        <v>279</v>
      </c>
      <c r="L100" s="103" t="s">
        <v>391</v>
      </c>
      <c r="M100" s="104" t="s">
        <v>32</v>
      </c>
      <c r="N100" s="104" t="s">
        <v>22</v>
      </c>
      <c r="O100" s="104">
        <v>2</v>
      </c>
      <c r="P100" s="104">
        <v>0</v>
      </c>
      <c r="Q100" s="104">
        <v>0</v>
      </c>
      <c r="R100" s="104">
        <f t="shared" si="13"/>
        <v>2</v>
      </c>
      <c r="S100" s="104">
        <v>4</v>
      </c>
      <c r="T100" s="20"/>
      <c r="U100" s="20"/>
      <c r="V100" s="20"/>
      <c r="W100" s="20"/>
      <c r="X100" s="20"/>
      <c r="Y100" s="20"/>
      <c r="Z100" s="20"/>
      <c r="AA100" s="34"/>
      <c r="AB100" s="34"/>
      <c r="AC100" s="34"/>
      <c r="AD100" s="34"/>
      <c r="AE100" s="1"/>
      <c r="AF100" s="1"/>
    </row>
    <row r="101" spans="1:32" x14ac:dyDescent="0.25">
      <c r="A101" s="102" t="s">
        <v>272</v>
      </c>
      <c r="B101" s="103" t="s">
        <v>383</v>
      </c>
      <c r="C101" s="104" t="s">
        <v>32</v>
      </c>
      <c r="D101" s="104" t="s">
        <v>22</v>
      </c>
      <c r="E101" s="104">
        <v>2</v>
      </c>
      <c r="F101" s="104">
        <v>0</v>
      </c>
      <c r="G101" s="104">
        <v>0</v>
      </c>
      <c r="H101" s="104">
        <f t="shared" si="12"/>
        <v>2</v>
      </c>
      <c r="I101" s="104">
        <v>4</v>
      </c>
      <c r="J101" s="105"/>
      <c r="K101" s="102" t="s">
        <v>280</v>
      </c>
      <c r="L101" s="103" t="s">
        <v>392</v>
      </c>
      <c r="M101" s="104" t="s">
        <v>32</v>
      </c>
      <c r="N101" s="104" t="s">
        <v>22</v>
      </c>
      <c r="O101" s="104">
        <v>2</v>
      </c>
      <c r="P101" s="104">
        <v>0</v>
      </c>
      <c r="Q101" s="104">
        <v>0</v>
      </c>
      <c r="R101" s="104">
        <f t="shared" si="13"/>
        <v>2</v>
      </c>
      <c r="S101" s="104">
        <v>4</v>
      </c>
      <c r="T101" s="20"/>
      <c r="U101" s="20"/>
      <c r="V101" s="20"/>
      <c r="W101" s="20"/>
      <c r="X101" s="20"/>
      <c r="Y101" s="20"/>
      <c r="Z101" s="20"/>
      <c r="AA101" s="34"/>
      <c r="AB101" s="34"/>
      <c r="AC101" s="34"/>
      <c r="AD101" s="34"/>
      <c r="AE101" s="1"/>
      <c r="AF101" s="1"/>
    </row>
    <row r="102" spans="1:32" x14ac:dyDescent="0.25">
      <c r="A102" s="102" t="s">
        <v>273</v>
      </c>
      <c r="B102" s="103" t="s">
        <v>384</v>
      </c>
      <c r="C102" s="104" t="s">
        <v>32</v>
      </c>
      <c r="D102" s="104" t="s">
        <v>22</v>
      </c>
      <c r="E102" s="104">
        <v>2</v>
      </c>
      <c r="F102" s="104">
        <v>0</v>
      </c>
      <c r="G102" s="104">
        <v>0</v>
      </c>
      <c r="H102" s="104">
        <f t="shared" si="12"/>
        <v>2</v>
      </c>
      <c r="I102" s="104">
        <v>4</v>
      </c>
      <c r="J102" s="105"/>
      <c r="K102" s="102" t="s">
        <v>281</v>
      </c>
      <c r="L102" s="103" t="s">
        <v>393</v>
      </c>
      <c r="M102" s="104" t="s">
        <v>32</v>
      </c>
      <c r="N102" s="104" t="s">
        <v>22</v>
      </c>
      <c r="O102" s="104">
        <v>2</v>
      </c>
      <c r="P102" s="104">
        <v>0</v>
      </c>
      <c r="Q102" s="104">
        <v>0</v>
      </c>
      <c r="R102" s="104">
        <f t="shared" si="13"/>
        <v>2</v>
      </c>
      <c r="S102" s="104">
        <v>4</v>
      </c>
      <c r="T102" s="20"/>
      <c r="U102" s="20"/>
      <c r="V102" s="20"/>
      <c r="W102" s="20"/>
      <c r="X102" s="20"/>
      <c r="Y102" s="20"/>
      <c r="Z102" s="20"/>
      <c r="AA102" s="34"/>
      <c r="AB102" s="34"/>
      <c r="AC102" s="34"/>
      <c r="AD102" s="34"/>
      <c r="AE102" s="1"/>
      <c r="AF102" s="1"/>
    </row>
    <row r="103" spans="1:32" x14ac:dyDescent="0.25">
      <c r="A103" s="102" t="s">
        <v>274</v>
      </c>
      <c r="B103" s="103" t="s">
        <v>385</v>
      </c>
      <c r="C103" s="104" t="s">
        <v>32</v>
      </c>
      <c r="D103" s="104" t="s">
        <v>22</v>
      </c>
      <c r="E103" s="104">
        <v>2</v>
      </c>
      <c r="F103" s="104">
        <v>0</v>
      </c>
      <c r="G103" s="104">
        <v>0</v>
      </c>
      <c r="H103" s="104">
        <f t="shared" si="12"/>
        <v>2</v>
      </c>
      <c r="I103" s="104">
        <v>4</v>
      </c>
      <c r="J103" s="105"/>
      <c r="K103" s="102" t="s">
        <v>282</v>
      </c>
      <c r="L103" s="103" t="s">
        <v>394</v>
      </c>
      <c r="M103" s="104" t="s">
        <v>32</v>
      </c>
      <c r="N103" s="104" t="s">
        <v>22</v>
      </c>
      <c r="O103" s="104">
        <v>2</v>
      </c>
      <c r="P103" s="104">
        <v>0</v>
      </c>
      <c r="Q103" s="104">
        <v>0</v>
      </c>
      <c r="R103" s="104">
        <f t="shared" si="13"/>
        <v>2</v>
      </c>
      <c r="S103" s="104">
        <v>4</v>
      </c>
      <c r="T103" s="20"/>
      <c r="U103" s="20"/>
      <c r="V103" s="20"/>
      <c r="W103" s="20"/>
      <c r="X103" s="20"/>
      <c r="Y103" s="20"/>
      <c r="Z103" s="20"/>
      <c r="AA103" s="34"/>
      <c r="AB103" s="34"/>
      <c r="AC103" s="34"/>
      <c r="AD103" s="34"/>
      <c r="AE103" s="1"/>
      <c r="AF103" s="1"/>
    </row>
    <row r="104" spans="1:32" x14ac:dyDescent="0.25">
      <c r="A104" s="102" t="s">
        <v>275</v>
      </c>
      <c r="B104" s="103" t="s">
        <v>386</v>
      </c>
      <c r="C104" s="104" t="s">
        <v>32</v>
      </c>
      <c r="D104" s="104" t="s">
        <v>22</v>
      </c>
      <c r="E104" s="104">
        <v>2</v>
      </c>
      <c r="F104" s="104">
        <v>0</v>
      </c>
      <c r="G104" s="104">
        <v>0</v>
      </c>
      <c r="H104" s="104">
        <f t="shared" si="12"/>
        <v>2</v>
      </c>
      <c r="I104" s="104">
        <v>4</v>
      </c>
      <c r="J104" s="105"/>
      <c r="K104" s="102" t="s">
        <v>283</v>
      </c>
      <c r="L104" s="103" t="s">
        <v>395</v>
      </c>
      <c r="M104" s="104" t="s">
        <v>32</v>
      </c>
      <c r="N104" s="104" t="s">
        <v>22</v>
      </c>
      <c r="O104" s="104">
        <v>2</v>
      </c>
      <c r="P104" s="104">
        <v>0</v>
      </c>
      <c r="Q104" s="104">
        <v>0</v>
      </c>
      <c r="R104" s="104">
        <f t="shared" si="13"/>
        <v>2</v>
      </c>
      <c r="S104" s="104">
        <v>4</v>
      </c>
      <c r="T104" s="20"/>
      <c r="U104" s="20"/>
      <c r="V104" s="20"/>
      <c r="W104" s="20"/>
      <c r="X104" s="20"/>
      <c r="Y104" s="20"/>
      <c r="Z104" s="20"/>
      <c r="AA104" s="34"/>
      <c r="AB104" s="34"/>
      <c r="AC104" s="34"/>
      <c r="AD104" s="34"/>
      <c r="AE104" s="1"/>
      <c r="AF104" s="1"/>
    </row>
    <row r="105" spans="1:32" x14ac:dyDescent="0.25">
      <c r="A105" s="102" t="s">
        <v>276</v>
      </c>
      <c r="B105" s="103" t="s">
        <v>387</v>
      </c>
      <c r="C105" s="104" t="s">
        <v>32</v>
      </c>
      <c r="D105" s="104" t="s">
        <v>22</v>
      </c>
      <c r="E105" s="104">
        <v>2</v>
      </c>
      <c r="F105" s="104">
        <v>0</v>
      </c>
      <c r="G105" s="104">
        <v>0</v>
      </c>
      <c r="H105" s="104">
        <f t="shared" si="12"/>
        <v>2</v>
      </c>
      <c r="I105" s="104">
        <v>4</v>
      </c>
      <c r="J105" s="105"/>
      <c r="K105" s="102" t="s">
        <v>284</v>
      </c>
      <c r="L105" s="103" t="s">
        <v>396</v>
      </c>
      <c r="M105" s="104" t="s">
        <v>32</v>
      </c>
      <c r="N105" s="104" t="s">
        <v>22</v>
      </c>
      <c r="O105" s="104">
        <v>2</v>
      </c>
      <c r="P105" s="104">
        <v>0</v>
      </c>
      <c r="Q105" s="104">
        <v>0</v>
      </c>
      <c r="R105" s="104">
        <f t="shared" si="13"/>
        <v>2</v>
      </c>
      <c r="S105" s="104">
        <v>4</v>
      </c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  <c r="AE105" s="1"/>
      <c r="AF105" s="1"/>
    </row>
  </sheetData>
  <mergeCells count="36">
    <mergeCell ref="K12:S12"/>
    <mergeCell ref="A1:S1"/>
    <mergeCell ref="A2:S2"/>
    <mergeCell ref="A3:S3"/>
    <mergeCell ref="A5:D5"/>
    <mergeCell ref="E5:F5"/>
    <mergeCell ref="G5:H5"/>
    <mergeCell ref="J5:S5"/>
    <mergeCell ref="A6:B6"/>
    <mergeCell ref="D6:J6"/>
    <mergeCell ref="L6:Q6"/>
    <mergeCell ref="R6:S6"/>
    <mergeCell ref="A8:I8"/>
    <mergeCell ref="K8:S8"/>
    <mergeCell ref="U8:AC8"/>
    <mergeCell ref="A31:S31"/>
    <mergeCell ref="U86:AD86"/>
    <mergeCell ref="A87:I87"/>
    <mergeCell ref="K87:S87"/>
    <mergeCell ref="U87:AC87"/>
    <mergeCell ref="C46:D46"/>
    <mergeCell ref="A50:S50"/>
    <mergeCell ref="A51:I51"/>
    <mergeCell ref="K51:S51"/>
    <mergeCell ref="C63:D63"/>
    <mergeCell ref="A67:S67"/>
    <mergeCell ref="A32:I32"/>
    <mergeCell ref="K32:S32"/>
    <mergeCell ref="A11:S11"/>
    <mergeCell ref="A12:I12"/>
    <mergeCell ref="A97:I97"/>
    <mergeCell ref="K97:S97"/>
    <mergeCell ref="A68:I68"/>
    <mergeCell ref="K68:S68"/>
    <mergeCell ref="C79:D79"/>
    <mergeCell ref="A86:S86"/>
  </mergeCells>
  <dataValidations count="6">
    <dataValidation type="list" allowBlank="1" showInputMessage="1" showErrorMessage="1" sqref="D34:D45 N14:N24 N70:N77 N34:N45 N53:N62 D53:D62 D70:D78">
      <formula1>$V$14:$V$17</formula1>
    </dataValidation>
    <dataValidation type="list" allowBlank="1" showInputMessage="1" showErrorMessage="1" sqref="C34:C45 M14:M24 M70:M77 M34:M45 M53:M62 C53:C62 C70:C78">
      <formula1>$U$14:$U$18</formula1>
    </dataValidation>
    <dataValidation type="list" allowBlank="1" showInputMessage="1" showErrorMessage="1" sqref="D14:D26">
      <formula1>$V$13:$V$17</formula1>
    </dataValidation>
    <dataValidation type="list" allowBlank="1" showInputMessage="1" showErrorMessage="1" sqref="C14:C26">
      <formula1>$U$14:$U$19</formula1>
    </dataValidation>
    <dataValidation allowBlank="1" showErrorMessage="1" sqref="W89:X96"/>
    <dataValidation type="list" allowBlank="1" showErrorMessage="1" sqref="C89:D96 M89:N96 C98:D105 M98:N105">
      <formula1>#REF!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İlahiyat PR</vt:lpstr>
      <vt:lpstr>İlahiyat PR (II. Öğretim)</vt:lpstr>
      <vt:lpstr>İlahiyat PR (Arapça)</vt:lpstr>
      <vt:lpstr>İlahiyat PR (Arapça) (2)</vt:lpstr>
      <vt:lpstr>'İlahiyat PR'!Yazdırma_Alanı</vt:lpstr>
      <vt:lpstr>'İlahiyat PR (II. Öğretim)'!Yazdırma_Alanı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2021-06-18T11:17:55Z</cp:lastPrinted>
  <dcterms:created xsi:type="dcterms:W3CDTF">2021-06-05T06:56:15Z</dcterms:created>
  <dcterms:modified xsi:type="dcterms:W3CDTF">2021-12-28T10:28:10Z</dcterms:modified>
</cp:coreProperties>
</file>