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a\Downloads\"/>
    </mc:Choice>
  </mc:AlternateContent>
  <bookViews>
    <workbookView xWindow="0" yWindow="0" windowWidth="15900" windowHeight="7095" tabRatio="1000"/>
  </bookViews>
  <sheets>
    <sheet name="AMELİYATHANE HİZMETLERİ PR." sheetId="1" r:id="rId1"/>
    <sheet name="ANESTEZİ PR." sheetId="2" r:id="rId2"/>
    <sheet name="DİŞ PROTEZ TEKNOLOJİSİ PR." sheetId="3" r:id="rId3"/>
    <sheet name="DİYALİZ PR." sheetId="4" r:id="rId4"/>
    <sheet name="ECZANE HİZMETLERİ PR." sheetId="5" r:id="rId5"/>
    <sheet name="ENGELLİ BAKIMI VE REHABİLİTASYO" sheetId="6" r:id="rId6"/>
    <sheet name="FİZYOTERAPİ PR." sheetId="7" r:id="rId7"/>
    <sheet name="İLK VE ACİL YARDIM PR." sheetId="8" r:id="rId8"/>
    <sheet name="ODYOMETRİ PR." sheetId="9" r:id="rId9"/>
    <sheet name="ORTOPEDİK PROTEZ VE ORTEZ PR." sheetId="10" r:id="rId10"/>
    <sheet name="TIBBİ DOKÜMANTASYON VE SEKRETER" sheetId="11" r:id="rId11"/>
    <sheet name="TIBBİ GÖRÜNTÜLEME TEKNİKLERİ PR" sheetId="12" r:id="rId12"/>
    <sheet name="TIBBİ LABORATUVAR TEKNİKLERİ PR" sheetId="13" r:id="rId13"/>
    <sheet name="YAŞLI BAKIMI PR." sheetId="14" r:id="rId14"/>
  </sheets>
  <definedNames>
    <definedName name="_xlnm.Print_Area" localSheetId="9">'ORTOPEDİK PROTEZ VE ORTEZ PR.'!$A$1:$S$39</definedName>
    <definedName name="_xlnm.Print_Area" localSheetId="13">'YAŞLI BAKIMI PR.'!$A$1:$S$39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3" l="1"/>
  <c r="S20" i="13"/>
  <c r="O20" i="8"/>
  <c r="P20" i="8"/>
  <c r="Q20" i="8"/>
  <c r="R20" i="8"/>
  <c r="S20" i="8"/>
  <c r="I34" i="5"/>
  <c r="S33" i="2"/>
  <c r="H11" i="11" l="1"/>
  <c r="H12" i="11"/>
  <c r="H13" i="11"/>
  <c r="H14" i="11"/>
  <c r="H15" i="11"/>
  <c r="H16" i="11"/>
  <c r="H17" i="11"/>
  <c r="H18" i="11"/>
  <c r="H19" i="11"/>
  <c r="H10" i="11"/>
  <c r="S35" i="4" l="1"/>
  <c r="I35" i="4"/>
  <c r="S34" i="4"/>
  <c r="I34" i="4"/>
  <c r="S33" i="4"/>
  <c r="I33" i="4"/>
  <c r="S32" i="4"/>
  <c r="Q32" i="4"/>
  <c r="P32" i="4"/>
  <c r="O32" i="4"/>
  <c r="R32" i="4" s="1"/>
  <c r="I32" i="4"/>
  <c r="G32" i="4"/>
  <c r="F32" i="4"/>
  <c r="E32" i="4"/>
  <c r="R31" i="4"/>
  <c r="H31" i="4"/>
  <c r="R30" i="4"/>
  <c r="H30" i="4"/>
  <c r="R29" i="4"/>
  <c r="H29" i="4"/>
  <c r="R28" i="4"/>
  <c r="H28" i="4"/>
  <c r="R27" i="4"/>
  <c r="H27" i="4"/>
  <c r="S23" i="4"/>
  <c r="I23" i="4"/>
  <c r="S22" i="4"/>
  <c r="I22" i="4"/>
  <c r="S21" i="4"/>
  <c r="I21" i="4"/>
  <c r="S20" i="4"/>
  <c r="Q20" i="4"/>
  <c r="P20" i="4"/>
  <c r="O20" i="4"/>
  <c r="I20" i="4"/>
  <c r="G20" i="4"/>
  <c r="F20" i="4"/>
  <c r="E20" i="4"/>
  <c r="R19" i="4"/>
  <c r="H19" i="4"/>
  <c r="R17" i="4"/>
  <c r="H17" i="4"/>
  <c r="R16" i="4"/>
  <c r="H16" i="4"/>
  <c r="R15" i="4"/>
  <c r="H15" i="4"/>
  <c r="R14" i="4"/>
  <c r="H14" i="4"/>
  <c r="R13" i="4"/>
  <c r="H13" i="4"/>
  <c r="R12" i="4"/>
  <c r="H12" i="4"/>
  <c r="R11" i="4"/>
  <c r="H11" i="4"/>
  <c r="R10" i="4"/>
  <c r="H10" i="4"/>
  <c r="S36" i="1"/>
  <c r="I36" i="1"/>
  <c r="S35" i="1"/>
  <c r="I35" i="1"/>
  <c r="S34" i="1"/>
  <c r="I34" i="1"/>
  <c r="S33" i="1"/>
  <c r="Q33" i="1"/>
  <c r="P33" i="1"/>
  <c r="O33" i="1"/>
  <c r="I33" i="1"/>
  <c r="G33" i="1"/>
  <c r="F33" i="1"/>
  <c r="E33" i="1"/>
  <c r="H32" i="1"/>
  <c r="R31" i="1"/>
  <c r="H31" i="1"/>
  <c r="R30" i="1"/>
  <c r="H30" i="1"/>
  <c r="R29" i="1"/>
  <c r="H29" i="1"/>
  <c r="R28" i="1"/>
  <c r="H28" i="1"/>
  <c r="R27" i="1"/>
  <c r="H27" i="1"/>
  <c r="S23" i="1"/>
  <c r="I23" i="1"/>
  <c r="S22" i="1"/>
  <c r="I22" i="1"/>
  <c r="S21" i="1"/>
  <c r="I21" i="1"/>
  <c r="S20" i="1"/>
  <c r="Q20" i="1"/>
  <c r="P20" i="1"/>
  <c r="O20" i="1"/>
  <c r="I20" i="1"/>
  <c r="I5" i="1" s="1"/>
  <c r="G20" i="1"/>
  <c r="F20" i="1"/>
  <c r="E20" i="1"/>
  <c r="H19" i="1"/>
  <c r="H18" i="1"/>
  <c r="R17" i="1"/>
  <c r="H17" i="1"/>
  <c r="R16" i="1"/>
  <c r="H16" i="1"/>
  <c r="R15" i="1"/>
  <c r="H15" i="1"/>
  <c r="R14" i="1"/>
  <c r="H14" i="1"/>
  <c r="R13" i="1"/>
  <c r="H13" i="1"/>
  <c r="R12" i="1"/>
  <c r="H12" i="1"/>
  <c r="R11" i="1"/>
  <c r="H11" i="1"/>
  <c r="R10" i="1"/>
  <c r="H10" i="1"/>
  <c r="S36" i="2"/>
  <c r="I36" i="2"/>
  <c r="S35" i="2"/>
  <c r="I35" i="2"/>
  <c r="S34" i="2"/>
  <c r="I34" i="2"/>
  <c r="Q33" i="2"/>
  <c r="P33" i="2"/>
  <c r="R33" i="2" s="1"/>
  <c r="O33" i="2"/>
  <c r="I33" i="2"/>
  <c r="G33" i="2"/>
  <c r="F33" i="2"/>
  <c r="E33" i="2"/>
  <c r="H32" i="2"/>
  <c r="H31" i="2"/>
  <c r="R30" i="2"/>
  <c r="H30" i="2"/>
  <c r="R29" i="2"/>
  <c r="H29" i="2"/>
  <c r="R28" i="2"/>
  <c r="H28" i="2"/>
  <c r="R27" i="2"/>
  <c r="H27" i="2"/>
  <c r="S23" i="2"/>
  <c r="I23" i="2"/>
  <c r="S22" i="2"/>
  <c r="I22" i="2"/>
  <c r="S21" i="2"/>
  <c r="I21" i="2"/>
  <c r="S20" i="2"/>
  <c r="Q20" i="2"/>
  <c r="P20" i="2"/>
  <c r="O20" i="2"/>
  <c r="I20" i="2"/>
  <c r="G20" i="2"/>
  <c r="F20" i="2"/>
  <c r="E20" i="2"/>
  <c r="H19" i="2"/>
  <c r="H18" i="2"/>
  <c r="R17" i="2"/>
  <c r="H17" i="2"/>
  <c r="R16" i="2"/>
  <c r="H16" i="2"/>
  <c r="R15" i="2"/>
  <c r="H15" i="2"/>
  <c r="R14" i="2"/>
  <c r="H14" i="2"/>
  <c r="R13" i="2"/>
  <c r="H13" i="2"/>
  <c r="R12" i="2"/>
  <c r="H12" i="2"/>
  <c r="R11" i="2"/>
  <c r="H11" i="2"/>
  <c r="R10" i="2"/>
  <c r="H10" i="2"/>
  <c r="I35" i="11"/>
  <c r="S34" i="11"/>
  <c r="Q34" i="11"/>
  <c r="P34" i="11"/>
  <c r="O34" i="11"/>
  <c r="I34" i="11"/>
  <c r="G34" i="11"/>
  <c r="F34" i="11"/>
  <c r="E34" i="11"/>
  <c r="H34" i="11" s="1"/>
  <c r="S21" i="11"/>
  <c r="S20" i="11"/>
  <c r="Q20" i="11"/>
  <c r="P20" i="11"/>
  <c r="O20" i="11"/>
  <c r="I20" i="11"/>
  <c r="G20" i="11"/>
  <c r="F20" i="11"/>
  <c r="E20" i="11"/>
  <c r="C6" i="11"/>
  <c r="S38" i="10"/>
  <c r="I38" i="10"/>
  <c r="S37" i="10"/>
  <c r="I37" i="10"/>
  <c r="S36" i="10"/>
  <c r="I36" i="10"/>
  <c r="S35" i="10"/>
  <c r="Q35" i="10"/>
  <c r="P35" i="10"/>
  <c r="O35" i="10"/>
  <c r="I35" i="10"/>
  <c r="G35" i="10"/>
  <c r="E35" i="10"/>
  <c r="R34" i="10"/>
  <c r="R33" i="10"/>
  <c r="S23" i="10"/>
  <c r="I23" i="10"/>
  <c r="S22" i="10"/>
  <c r="I22" i="10"/>
  <c r="S21" i="10"/>
  <c r="I21" i="10"/>
  <c r="S20" i="10"/>
  <c r="I5" i="10" s="1"/>
  <c r="R20" i="10"/>
  <c r="Q20" i="10"/>
  <c r="P20" i="10"/>
  <c r="O20" i="10"/>
  <c r="I20" i="10"/>
  <c r="H20" i="10"/>
  <c r="G20" i="10"/>
  <c r="F20" i="10"/>
  <c r="E20" i="10"/>
  <c r="S34" i="12"/>
  <c r="I34" i="12"/>
  <c r="S33" i="12"/>
  <c r="Q33" i="12"/>
  <c r="P33" i="12"/>
  <c r="O33" i="12"/>
  <c r="I33" i="12"/>
  <c r="G33" i="12"/>
  <c r="F33" i="12"/>
  <c r="E33" i="12"/>
  <c r="R32" i="12"/>
  <c r="H30" i="12"/>
  <c r="R29" i="12"/>
  <c r="H29" i="12"/>
  <c r="R28" i="12"/>
  <c r="H28" i="12"/>
  <c r="R27" i="12"/>
  <c r="H27" i="12"/>
  <c r="I21" i="12"/>
  <c r="S20" i="12"/>
  <c r="Q20" i="12"/>
  <c r="P20" i="12"/>
  <c r="O20" i="12"/>
  <c r="I20" i="12"/>
  <c r="G20" i="12"/>
  <c r="F20" i="12"/>
  <c r="E20" i="12"/>
  <c r="H19" i="12"/>
  <c r="R18" i="12"/>
  <c r="R17" i="12"/>
  <c r="H17" i="12"/>
  <c r="R16" i="12"/>
  <c r="H16" i="12"/>
  <c r="R15" i="12"/>
  <c r="H15" i="12"/>
  <c r="R14" i="12"/>
  <c r="R13" i="12"/>
  <c r="H13" i="12"/>
  <c r="R12" i="12"/>
  <c r="H12" i="12"/>
  <c r="R11" i="12"/>
  <c r="R10" i="12"/>
  <c r="H10" i="12"/>
  <c r="C6" i="12"/>
  <c r="S37" i="13"/>
  <c r="I38" i="13"/>
  <c r="S36" i="13"/>
  <c r="I37" i="13"/>
  <c r="S35" i="13"/>
  <c r="I36" i="13"/>
  <c r="S34" i="13"/>
  <c r="Q34" i="13"/>
  <c r="P34" i="13"/>
  <c r="O34" i="13"/>
  <c r="I35" i="13"/>
  <c r="G35" i="13"/>
  <c r="F35" i="13"/>
  <c r="E35" i="13"/>
  <c r="R33" i="13"/>
  <c r="R32" i="13"/>
  <c r="S23" i="13"/>
  <c r="I23" i="13"/>
  <c r="S22" i="13"/>
  <c r="I22" i="13"/>
  <c r="S21" i="13"/>
  <c r="I21" i="13"/>
  <c r="Q20" i="13"/>
  <c r="P20" i="13"/>
  <c r="I20" i="13"/>
  <c r="G20" i="13"/>
  <c r="F20" i="13"/>
  <c r="E20" i="13"/>
  <c r="H20" i="13" s="1"/>
  <c r="S37" i="6"/>
  <c r="I37" i="6"/>
  <c r="S36" i="6"/>
  <c r="I36" i="6"/>
  <c r="S35" i="6"/>
  <c r="I35" i="6"/>
  <c r="S34" i="6"/>
  <c r="Q34" i="6"/>
  <c r="P34" i="6"/>
  <c r="O34" i="6"/>
  <c r="I34" i="6"/>
  <c r="G34" i="6"/>
  <c r="F34" i="6"/>
  <c r="E34" i="6"/>
  <c r="R33" i="6"/>
  <c r="H33" i="6"/>
  <c r="R32" i="6"/>
  <c r="H32" i="6"/>
  <c r="H31" i="6"/>
  <c r="R30" i="6"/>
  <c r="H30" i="6"/>
  <c r="H29" i="6"/>
  <c r="R28" i="6"/>
  <c r="H28" i="6"/>
  <c r="R27" i="6"/>
  <c r="H27" i="6"/>
  <c r="S23" i="6"/>
  <c r="I23" i="6"/>
  <c r="S22" i="6"/>
  <c r="I22" i="6"/>
  <c r="S20" i="6"/>
  <c r="Q20" i="6"/>
  <c r="P20" i="6"/>
  <c r="O20" i="6"/>
  <c r="I20" i="6"/>
  <c r="I5" i="6" s="1"/>
  <c r="G20" i="6"/>
  <c r="F20" i="6"/>
  <c r="E20" i="6"/>
  <c r="R18" i="6"/>
  <c r="H18" i="6"/>
  <c r="R17" i="6"/>
  <c r="H17" i="6"/>
  <c r="R16" i="6"/>
  <c r="H16" i="6"/>
  <c r="R15" i="6"/>
  <c r="H15" i="6"/>
  <c r="R14" i="6"/>
  <c r="H14" i="6"/>
  <c r="R13" i="6"/>
  <c r="H13" i="6"/>
  <c r="R12" i="6"/>
  <c r="H12" i="6"/>
  <c r="R11" i="6"/>
  <c r="H11" i="6"/>
  <c r="R10" i="6"/>
  <c r="H10" i="6"/>
  <c r="S36" i="3"/>
  <c r="I36" i="3"/>
  <c r="S35" i="3"/>
  <c r="I35" i="3"/>
  <c r="S34" i="3"/>
  <c r="I34" i="3"/>
  <c r="Q33" i="3"/>
  <c r="P33" i="3"/>
  <c r="O33" i="3"/>
  <c r="I33" i="3"/>
  <c r="G33" i="3"/>
  <c r="F33" i="3"/>
  <c r="E33" i="3"/>
  <c r="R32" i="3"/>
  <c r="R31" i="3"/>
  <c r="H31" i="3"/>
  <c r="H30" i="3"/>
  <c r="R29" i="3"/>
  <c r="H29" i="3"/>
  <c r="R28" i="3"/>
  <c r="H28" i="3"/>
  <c r="R27" i="3"/>
  <c r="H27" i="3"/>
  <c r="S23" i="3"/>
  <c r="I23" i="3"/>
  <c r="S22" i="3"/>
  <c r="I22" i="3"/>
  <c r="S20" i="3"/>
  <c r="Q20" i="3"/>
  <c r="P20" i="3"/>
  <c r="O20" i="3"/>
  <c r="I20" i="3"/>
  <c r="I5" i="3" s="1"/>
  <c r="G20" i="3"/>
  <c r="F20" i="3"/>
  <c r="E20" i="3"/>
  <c r="H16" i="3"/>
  <c r="H15" i="3"/>
  <c r="H14" i="3"/>
  <c r="H13" i="3"/>
  <c r="H11" i="3"/>
  <c r="S36" i="8"/>
  <c r="I36" i="8"/>
  <c r="C6" i="8" s="1"/>
  <c r="S35" i="8"/>
  <c r="I35" i="8"/>
  <c r="S34" i="8"/>
  <c r="I34" i="8"/>
  <c r="S33" i="8"/>
  <c r="Q33" i="8"/>
  <c r="P33" i="8"/>
  <c r="O33" i="8"/>
  <c r="R33" i="8" s="1"/>
  <c r="I33" i="8"/>
  <c r="G33" i="8"/>
  <c r="F33" i="8"/>
  <c r="E33" i="8"/>
  <c r="R31" i="8"/>
  <c r="I23" i="8"/>
  <c r="I22" i="8"/>
  <c r="I21" i="8"/>
  <c r="I20" i="8"/>
  <c r="H20" i="8"/>
  <c r="G20" i="8"/>
  <c r="F20" i="8"/>
  <c r="E20" i="8"/>
  <c r="S37" i="5"/>
  <c r="I37" i="5"/>
  <c r="S36" i="5"/>
  <c r="I36" i="5"/>
  <c r="S35" i="5"/>
  <c r="I35" i="5"/>
  <c r="S34" i="5"/>
  <c r="Q34" i="5"/>
  <c r="P34" i="5"/>
  <c r="O34" i="5"/>
  <c r="G34" i="5"/>
  <c r="F34" i="5"/>
  <c r="E34" i="5"/>
  <c r="S23" i="5"/>
  <c r="I23" i="5"/>
  <c r="S22" i="5"/>
  <c r="I22" i="5"/>
  <c r="S21" i="5"/>
  <c r="I21" i="5"/>
  <c r="S20" i="5"/>
  <c r="R20" i="5"/>
  <c r="Q20" i="5"/>
  <c r="P20" i="5"/>
  <c r="O20" i="5"/>
  <c r="I20" i="5"/>
  <c r="H20" i="5"/>
  <c r="G20" i="5"/>
  <c r="F20" i="5"/>
  <c r="E20" i="5"/>
  <c r="I35" i="7"/>
  <c r="S34" i="7"/>
  <c r="Q34" i="7"/>
  <c r="P34" i="7"/>
  <c r="O34" i="7"/>
  <c r="I34" i="7"/>
  <c r="G34" i="7"/>
  <c r="F34" i="7"/>
  <c r="E34" i="7"/>
  <c r="S21" i="7"/>
  <c r="S20" i="7"/>
  <c r="Q20" i="7"/>
  <c r="P20" i="7"/>
  <c r="O20" i="7"/>
  <c r="I20" i="7"/>
  <c r="G20" i="7"/>
  <c r="F20" i="7"/>
  <c r="E20" i="7"/>
  <c r="C6" i="7"/>
  <c r="S38" i="14"/>
  <c r="I38" i="14"/>
  <c r="S37" i="14"/>
  <c r="I37" i="14"/>
  <c r="S36" i="14"/>
  <c r="I36" i="14"/>
  <c r="S35" i="14"/>
  <c r="Q35" i="14"/>
  <c r="P35" i="14"/>
  <c r="O35" i="14"/>
  <c r="I35" i="14"/>
  <c r="G35" i="14"/>
  <c r="F35" i="14"/>
  <c r="E35" i="14"/>
  <c r="R34" i="14"/>
  <c r="R33" i="14"/>
  <c r="H33" i="14"/>
  <c r="H32" i="14"/>
  <c r="R31" i="14"/>
  <c r="H31" i="14"/>
  <c r="R30" i="14"/>
  <c r="H30" i="14"/>
  <c r="R29" i="14"/>
  <c r="H29" i="14"/>
  <c r="R28" i="14"/>
  <c r="H28" i="14"/>
  <c r="R27" i="14"/>
  <c r="H27" i="14"/>
  <c r="S23" i="14"/>
  <c r="I23" i="14"/>
  <c r="S22" i="14"/>
  <c r="I22" i="14"/>
  <c r="S20" i="14"/>
  <c r="Q20" i="14"/>
  <c r="P20" i="14"/>
  <c r="O20" i="14"/>
  <c r="R20" i="14" s="1"/>
  <c r="I20" i="14"/>
  <c r="G20" i="14"/>
  <c r="F20" i="14"/>
  <c r="E20" i="14"/>
  <c r="R18" i="14"/>
  <c r="H18" i="14"/>
  <c r="R17" i="14"/>
  <c r="H17" i="14"/>
  <c r="R16" i="14"/>
  <c r="H16" i="14"/>
  <c r="R15" i="14"/>
  <c r="H15" i="14"/>
  <c r="H14" i="14"/>
  <c r="R13" i="14"/>
  <c r="H13" i="14"/>
  <c r="R12" i="14"/>
  <c r="H12" i="14"/>
  <c r="R11" i="14"/>
  <c r="H11" i="14"/>
  <c r="R10" i="14"/>
  <c r="H10" i="14"/>
  <c r="S34" i="9"/>
  <c r="I34" i="9"/>
  <c r="S33" i="9"/>
  <c r="Q33" i="9"/>
  <c r="P33" i="9"/>
  <c r="O33" i="9"/>
  <c r="I33" i="9"/>
  <c r="G33" i="9"/>
  <c r="H33" i="9" s="1"/>
  <c r="F33" i="9"/>
  <c r="E33" i="9"/>
  <c r="R32" i="9"/>
  <c r="H32" i="9"/>
  <c r="R31" i="9"/>
  <c r="H31" i="9"/>
  <c r="H30" i="9"/>
  <c r="R29" i="9"/>
  <c r="H29" i="9"/>
  <c r="R28" i="9"/>
  <c r="H28" i="9"/>
  <c r="R27" i="9"/>
  <c r="H27" i="9"/>
  <c r="R26" i="9"/>
  <c r="H26" i="9"/>
  <c r="S20" i="9"/>
  <c r="S19" i="9"/>
  <c r="Q19" i="9"/>
  <c r="P19" i="9"/>
  <c r="O19" i="9"/>
  <c r="I19" i="9"/>
  <c r="G19" i="9"/>
  <c r="F19" i="9"/>
  <c r="E19" i="9"/>
  <c r="R18" i="9"/>
  <c r="H18" i="9"/>
  <c r="R17" i="9"/>
  <c r="H17" i="9"/>
  <c r="R16" i="9"/>
  <c r="H16" i="9"/>
  <c r="R15" i="9"/>
  <c r="H15" i="9"/>
  <c r="R14" i="9"/>
  <c r="H14" i="9"/>
  <c r="R13" i="9"/>
  <c r="H13" i="9"/>
  <c r="R12" i="9"/>
  <c r="H12" i="9"/>
  <c r="R11" i="9"/>
  <c r="H11" i="9"/>
  <c r="R10" i="9"/>
  <c r="H10" i="9"/>
  <c r="C6" i="9"/>
  <c r="R20" i="13" l="1"/>
  <c r="C6" i="3"/>
  <c r="R35" i="14"/>
  <c r="C6" i="5"/>
  <c r="R33" i="1"/>
  <c r="R20" i="4"/>
  <c r="C6" i="4"/>
  <c r="H19" i="9"/>
  <c r="I5" i="5"/>
  <c r="K6" i="5" s="1"/>
  <c r="R20" i="3"/>
  <c r="R6" i="6"/>
  <c r="I5" i="11"/>
  <c r="K6" i="11" s="1"/>
  <c r="R34" i="11"/>
  <c r="H20" i="7"/>
  <c r="R34" i="6"/>
  <c r="H33" i="12"/>
  <c r="H20" i="11"/>
  <c r="R20" i="2"/>
  <c r="I5" i="9"/>
  <c r="K6" i="9" s="1"/>
  <c r="R6" i="11"/>
  <c r="I5" i="4"/>
  <c r="K6" i="4" s="1"/>
  <c r="I5" i="2"/>
  <c r="K6" i="2" s="1"/>
  <c r="C6" i="2"/>
  <c r="C6" i="1"/>
  <c r="H20" i="1"/>
  <c r="I5" i="13"/>
  <c r="K6" i="13" s="1"/>
  <c r="C6" i="13"/>
  <c r="K6" i="1"/>
  <c r="R20" i="7"/>
  <c r="R33" i="3"/>
  <c r="R20" i="6"/>
  <c r="R34" i="7"/>
  <c r="H33" i="8"/>
  <c r="E5" i="8" s="1"/>
  <c r="I5" i="8"/>
  <c r="K6" i="8" s="1"/>
  <c r="R20" i="12"/>
  <c r="H20" i="2"/>
  <c r="H33" i="2"/>
  <c r="R20" i="1"/>
  <c r="H32" i="4"/>
  <c r="R34" i="13"/>
  <c r="R33" i="12"/>
  <c r="I5" i="14"/>
  <c r="R6" i="14" s="1"/>
  <c r="C6" i="14"/>
  <c r="H35" i="14"/>
  <c r="H20" i="6"/>
  <c r="K6" i="6"/>
  <c r="H34" i="6"/>
  <c r="I5" i="12"/>
  <c r="K6" i="12" s="1"/>
  <c r="R6" i="10"/>
  <c r="H35" i="10"/>
  <c r="E5" i="10" s="1"/>
  <c r="H20" i="4"/>
  <c r="R19" i="9"/>
  <c r="R33" i="9" s="1"/>
  <c r="R34" i="5"/>
  <c r="H33" i="3"/>
  <c r="E5" i="3" s="1"/>
  <c r="K6" i="10"/>
  <c r="H20" i="14"/>
  <c r="H34" i="5"/>
  <c r="C6" i="6"/>
  <c r="H35" i="13"/>
  <c r="H20" i="12"/>
  <c r="R35" i="10"/>
  <c r="R20" i="11"/>
  <c r="E5" i="11" s="1"/>
  <c r="R6" i="1"/>
  <c r="H33" i="1"/>
  <c r="C6" i="10"/>
  <c r="I5" i="7"/>
  <c r="K6" i="7" s="1"/>
  <c r="H34" i="7"/>
  <c r="E5" i="6"/>
  <c r="R6" i="3"/>
  <c r="K6" i="3"/>
  <c r="E5" i="9"/>
  <c r="E5" i="13" l="1"/>
  <c r="R6" i="8"/>
  <c r="R6" i="7"/>
  <c r="R6" i="5"/>
  <c r="E5" i="7"/>
  <c r="E5" i="4"/>
  <c r="R6" i="12"/>
  <c r="R6" i="9"/>
  <c r="E5" i="12"/>
  <c r="E5" i="5"/>
  <c r="R6" i="4"/>
  <c r="R6" i="2"/>
  <c r="E5" i="1"/>
  <c r="R6" i="13"/>
  <c r="E5" i="2"/>
  <c r="K6" i="14"/>
  <c r="E5" i="14"/>
</calcChain>
</file>

<file path=xl/comments1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ID#AAAAN2RXqkI
Reviewer    (2021-08-11 13:49:20)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ID#AAAAN2RXqj8
Reviewer    (2021-08-11 13:49:20)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ID#AAAAN2RXqjQ
Reviewer    (2021-08-11 13:49:20)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ID#AAAAN2RXqlc
Reviewer    (2021-08-11 13:49:20)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ID#AAAAN2RXqig
Reviewer    (2021-08-11 13:49:20)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ID#AAAAN2RXqkQ
Reviewer    (2021-08-11 13:49:20)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ID#AAAAN2RXqiw
Reviewer    (2021-08-11 13:49:20)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ID#AAAAN2RXqj4
Reviewer    (2021-08-11 13:49:20)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ID#AAAAN2RXqjw
Reviewer    (2021-08-11 13:49:20)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ID#AAAAN2RXqkE
Reviewer    (2021-08-11 13:49:20)
YE: Yüzyüze Eğitim
UE: Uzaktan Eğitim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ID#AAAAN8pzcfw
Reviewer    (2021-08-12 12:02:56)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ID#AAAAN8pzcfQ
Reviewer    (2021-08-12 12:02:56)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ID#AAAAN8pzceY
Reviewer    (2021-08-12 12:02:56)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ID#AAAAN8pzcg8
Reviewer    (2021-08-12 12:02:56)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ID#AAAAN8pzcg4
Reviewer    (2021-08-12 12:02:56)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ID#AAAAN8pzcf8
Reviewer    (2021-08-12 12:02:56)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ID#AAAAN8pzcgM
Reviewer    (2021-08-12 12:02:56)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ID#AAAAN8pzcfM
Reviewer    (2021-08-12 12:02:56)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ID#AAAAN8pzcgA
Reviewer    (2021-08-12 12:02:56)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ID#AAAAN8pzchc
Reviewer    (2021-08-12 12:02:56)
YE: Yüzyüze Eğitim
UE: Uzaktan Eğitim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ID#AAAAN2bWzzI
Reviewer    (2021-08-12 07:41:07)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ID#AAAAN2bWzzE
Reviewer    (2021-08-12 07:41:07)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ID#AAAAN2bWzy4
Reviewer    (2021-08-12 07:41:07)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ID#AAAAN2bWzzU
Reviewer    (2021-08-12 07:41:07)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ID#AAAAN2bWzy8
Reviewer    (2021-08-12 07:41:07)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ID#AAAAN2bWzzM
Reviewer    (2021-08-12 07:41:07)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ID#AAAAN2bWzzQ
Reviewer    (2021-08-12 07:41:07)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ID#AAAAN2bWzy0
Reviewer    (2021-08-12 07:41:07)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ID#AAAAN2bWzzY
Reviewer    (2021-08-12 07:41:07)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ID#AAAAN2bWzzA
Reviewer    (2021-08-12 07:41:07)
YE: Yüzyüze Eğitim
UE: Uzaktan Eğitim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ID#AAAANtXomZ8
Reviewer    (2021-08-12 12:04:42)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ID#AAAANtXomZg
Reviewer    (2021-08-12 12:04:42)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ID#AAAANtXomZ0
Reviewer    (2021-08-12 12:04:42)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ID#AAAANtXomZs
Reviewer    (2021-08-12 12:04:42)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ID#AAAANtXomZY
Reviewer    (2021-08-12 12:04:42)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ID#AAAANtXomZ4
Reviewer    (2021-08-12 12:04:42)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ID#AAAANtXomZc
Reviewer    (2021-08-12 12:04:42)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ID#AAAANtXomZk
Reviewer    (2021-08-12 12:04:42)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ID#AAAANtXomZw
Reviewer    (2021-08-12 12:04:42)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ID#AAAANtXomZo
Reviewer    (2021-08-12 12:04:42)
YE: Yüzyüze Eğitim
UE: Uzaktan Eğitim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ID#AAAAN9L7G6s
Reviewer    (2021-08-12 12:07:05)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ID#AAAAN9L7G4g
Reviewer    (2021-08-12 12:07:05)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ID#AAAAN9L7G6I
Reviewer    (2021-08-12 12:07:05)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ID#AAAAN9L7G4E
Reviewer    (2021-08-12 12:07:05)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ID#AAAAN9L7G3s
Reviewer    (2021-08-12 12:07:05)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ID#AAAAN9L7G5Q
Reviewer    (2021-08-12 12:07:05)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ID#AAAAN9L7G4o
Reviewer    (2021-08-12 12:07:05)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ID#AAAAN9L7G38
Reviewer    (2021-08-12 12:07:05)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ID#AAAAN9L7G5c
Reviewer    (2021-08-12 12:07:05)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ID#AAAAN9L7G5k
Reviewer    (2021-08-12 12:07:05)
YE: Yüzyüze Eğitim
UE: Uzaktan Eğitim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ID#AAAAN7qNM5g
Reviewer    (2021-08-12 07:36:58)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ID#AAAAN7qNM5Y
Reviewer    (2021-08-12 07:36:58)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ID#AAAAN7qNM5M
Reviewer    (2021-08-12 07:36:58)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ID#AAAAN7qNM5s
Reviewer    (2021-08-12 07:36:58)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ID#AAAAN7qNM5c
Reviewer    (2021-08-12 07:36:58)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ID#AAAAN7qNM5w
Reviewer    (2021-08-12 07:36:58)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ID#AAAAN7qNM5Q
Reviewer    (2021-08-12 07:36:58)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ID#AAAAN7qNM5o
Reviewer    (2021-08-12 07:36:58)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ID#AAAAN7qNM5U
Reviewer    (2021-08-12 07:36:58)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ID#AAAAN7qNM5k
Reviewer    (2021-08-12 07:36:58)
YE: Yüzyüze Eğitim
UE: Uzaktan Eğitim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ID#AAAAN7x2a0Q
Reviewer    (2021-08-11 13:50:31)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ID#AAAAN7x2ayo
Reviewer    (2021-08-11 13:50:31)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ID#AAAAN7x2a00
Reviewer    (2021-08-11 13:50:31)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ID#AAAAN7x2az0
Reviewer    (2021-08-11 13:50:31)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ID#AAAAN7x2ayk
Reviewer    (2021-08-11 13:50:31)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ID#AAAAN7x2ax8
Reviewer    (2021-08-11 13:50:31)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ID#AAAAN7x2ayU
Reviewer    (2021-08-11 13:50:31)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ID#AAAAN7x2azA
Reviewer    (2021-08-11 13:50:31)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ID#AAAAN7x2ayw
Reviewer    (2021-08-11 13:50:31)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ID#AAAAN7x2a0k
Reviewer    (2021-08-11 13:50:31)
YE: Yüzyüze Eğitim
UE: Uzaktan Eğitim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ID#AAAAN8snXFQ
Reviewer    (2021-08-12 10:10:16)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ID#AAAAN8snXFM
Reviewer    (2021-08-12 10:10:16)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ID#AAAAN8snXFg
Reviewer    (2021-08-12 10:10:16)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ID#AAAAN8snXFU
Reviewer    (2021-08-12 10:10:16)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ID#AAAAN8snXFc
Reviewer    (2021-08-12 10:10:16)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ID#AAAAN8snXFI
Reviewer    (2021-08-12 10:10:16)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ID#AAAAN8snXFA
Reviewer    (2021-08-12 10:10:16)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ID#AAAAN8snXFY
Reviewer    (2021-08-12 10:10:16)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ID#AAAAN8snXFE
Reviewer    (2021-08-12 10:10:16)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ID#AAAAN8snXFk
Reviewer    (2021-08-12 10:10:16)
YE: Yüzyüze Eğitim
UE: Uzaktan Eğitim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ID#AAAAN7e48JM
Reviewer    (2021-08-11 13:57:52)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ID#AAAAN7e48I8
Reviewer    (2021-08-11 13:57:52)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ID#AAAAN7e48KY
Reviewer    (2021-08-11 13:57:52)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ID#AAAAN7e48KQ
Reviewer    (2021-08-11 13:57:52)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ID#AAAAN7e48Is
Reviewer    (2021-08-11 13:57:52)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ID#AAAAN7e48LM
Reviewer    (2021-08-11 13:57:52)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ID#AAAAN7e48JU
Reviewer    (2021-08-11 13:57:52)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ID#AAAAN7e48K8
Reviewer    (2021-08-11 13:57:52)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ID#AAAAN7e48LE
Reviewer    (2021-08-11 13:57:52)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ID#AAAAN7e48K4
Reviewer    (2021-08-11 13:57:52)
YE: Yüzyüze Eğitim
UE: Uzaktan Eğitim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ID#AAAAN8RGjVY
Reviewer    (2021-08-12 10:19:37)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ID#AAAAN8RGjUU
Reviewer    (2021-08-12 10:19:37)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ID#AAAAN8RGjUs
Reviewer    (2021-08-12 10:19:37)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ID#AAAAN8RGjVU
Reviewer    (2021-08-12 10:19:37)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ID#AAAAN8RGjVc
Reviewer    (2021-08-12 10:19:37)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ID#AAAAN8RGjVI
Reviewer    (2021-08-12 10:19:37)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ID#AAAAN8RGjVQ
Reviewer    (2021-08-12 10:19:37)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ID#AAAAN8RGjTI
Reviewer    (2021-08-12 10:19:37)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ID#AAAAN8RGjTg
Reviewer    (2021-08-12 10:19:37)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ID#AAAAN8RGjTw
Reviewer    (2021-08-12 10:19:37)
YE: Yüzyüze Eğitim
UE: Uzaktan Eğitim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ID#AAAAN7G5v5g
Reviewer    (2021-08-12 07:53:01)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ID#AAAAN7G5v5Q
Reviewer    (2021-08-12 07:53:01)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ID#AAAAN7G5v5w
Reviewer    (2021-08-12 07:53:01)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ID#AAAAN7G5v5o
Reviewer    (2021-08-12 07:53:01)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ID#AAAAN7G5v5c
Reviewer    (2021-08-12 07:53:01)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ID#AAAAN7G5v50
Reviewer    (2021-08-12 07:53:01)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ID#AAAAN7G5v5U
Reviewer    (2021-08-12 07:53:01)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ID#AAAAN7G5v5Y
Reviewer    (2021-08-12 07:53:01)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ID#AAAAN7G5v5s
Reviewer    (2021-08-12 07:53:01)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ID#AAAAN7G5v5k
Reviewer    (2021-08-12 07:53:01)
YE: Yüzyüze Eğitim
UE: Uzaktan Eğitim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ID#AAAANsx3ALY
Reviewer    (2021-08-12 07:53:04)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ID#AAAANsx3ALg
Reviewer    (2021-08-12 07:53:04)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ID#AAAANsx3ALU
Reviewer    (2021-08-12 07:53:04)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ID#AAAANsx3ALQ
Reviewer    (2021-08-12 07:53:04)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ID#AAAANsx3ALw
Reviewer    (2021-08-12 07:53:04)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ID#AAAANsx3ALc
Reviewer    (2021-08-12 07:53:04)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ID#AAAANsx3ALk
Reviewer    (2021-08-12 07:53:04)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ID#AAAANsx3ALo
Reviewer    (2021-08-12 07:53:04)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ID#AAAANsx3AL0
Reviewer    (2021-08-12 07:53:04)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ID#AAAANsx3ALs
Reviewer    (2021-08-12 07:53:04)
YE: Yüzyüze Eğitim
UE: Uzaktan Eğitim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ID#AAAAMqWN9ZY
Reviewer    (2021-08-12 07:51:43)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ID#AAAAMqWN9Z4
Reviewer    (2021-08-12 07:51:43)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ID#AAAAMqWN9Zo
Reviewer    (2021-08-12 07:51:43)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ID#AAAAMqWN9ak
Reviewer    (2021-08-12 07:51:43)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ID#AAAAMqWN9as
Reviewer    (2021-08-12 07:51:43)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ID#AAAAMqWN9bI
Reviewer    (2021-08-12 07:51:43)
Lütfen bu hücreleri silmeyiniz!</t>
        </r>
      </text>
    </comment>
    <comment ref="C26" authorId="0" shapeId="0">
      <text>
        <r>
          <rPr>
            <sz val="11"/>
            <color theme="1"/>
            <rFont val="Arial"/>
            <family val="2"/>
            <charset val="162"/>
          </rPr>
          <t>======
ID#AAAAMqWN9ZU
Reviewer    (2021-08-12 07:51:43)
Z: Zorunlu
S: Seçmeli
OZ: Ortak Zorunlu
Ü: Üniversite Seçmeli</t>
        </r>
      </text>
    </comment>
    <comment ref="D26" authorId="0" shapeId="0">
      <text>
        <r>
          <rPr>
            <sz val="11"/>
            <color theme="1"/>
            <rFont val="Arial"/>
            <family val="2"/>
            <charset val="162"/>
          </rPr>
          <t>======
ID#AAAAMqWN9a0
Reviewer    (2021-08-12 07:51:43)
YE: Yüzyüze Eğitim
UE: Uzaktan Eğitim</t>
        </r>
      </text>
    </comment>
    <comment ref="M26" authorId="0" shapeId="0">
      <text>
        <r>
          <rPr>
            <sz val="11"/>
            <color theme="1"/>
            <rFont val="Arial"/>
            <family val="2"/>
            <charset val="162"/>
          </rPr>
          <t>======
ID#AAAAMqWN9aM
Reviewer    (2021-08-12 07:51:43)
Z: Zorunlu
S: Seçmeli
OZ: Ortak Zorunlu
Ü: Üniversite Seçmeli</t>
        </r>
      </text>
    </comment>
    <comment ref="N26" authorId="0" shapeId="0">
      <text>
        <r>
          <rPr>
            <sz val="11"/>
            <color theme="1"/>
            <rFont val="Arial"/>
            <family val="2"/>
            <charset val="162"/>
          </rPr>
          <t>======
ID#AAAAMqWN9bQ
Reviewer    (2021-08-12 07:51:43)
YE: Yüzyüze Eğitim
UE: Uzaktan Eğitim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9" authorId="0" shapeId="0">
      <text>
        <r>
          <rPr>
            <sz val="11"/>
            <color theme="1"/>
            <rFont val="Arial"/>
            <family val="2"/>
            <charset val="162"/>
          </rPr>
          <t>======
ID#AAAANstmls8
Reviewer    (2021-08-12 12:01:11)
Z: Zorunlu
S: Seçmeli
OZ: Ortak Zorunlu
Ü: Üniversite Seçmeli</t>
        </r>
      </text>
    </comment>
    <comment ref="D9" authorId="0" shapeId="0">
      <text>
        <r>
          <rPr>
            <sz val="11"/>
            <color theme="1"/>
            <rFont val="Arial"/>
            <family val="2"/>
            <charset val="162"/>
          </rPr>
          <t>======
ID#AAAANstmltU
Reviewer    (2021-08-12 12:01:11)
YE: Yüzyüze Eğitim
UE: Uzaktan Eğitim</t>
        </r>
      </text>
    </comment>
    <comment ref="M9" authorId="0" shapeId="0">
      <text>
        <r>
          <rPr>
            <sz val="11"/>
            <color theme="1"/>
            <rFont val="Arial"/>
            <family val="2"/>
            <charset val="162"/>
          </rPr>
          <t>======
ID#AAAANstmls4
Reviewer    (2021-08-12 12:01:11)
Z: Zorunlu
S: Seçmeli
OZ: Ortak Zorunlu
Ü: Üniversite Seçmeli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162"/>
          </rPr>
          <t>======
ID#AAAANstmlsw
Reviewer    (2021-08-12 12:01:11)
YE: Yüzyüze Eğitim
UE: Uzaktan Eğitim</t>
        </r>
      </text>
    </comment>
    <comment ref="U9" authorId="0" shapeId="0">
      <text>
        <r>
          <rPr>
            <sz val="11"/>
            <color theme="1"/>
            <rFont val="Arial"/>
            <family val="2"/>
            <charset val="162"/>
          </rPr>
          <t>======
ID#AAAANstmltQ
Reviewer    (2021-08-12 12:01:11)
Lütfen bu hücreleri silmeyiniz!</t>
        </r>
      </text>
    </comment>
    <comment ref="V9" authorId="0" shapeId="0">
      <text>
        <r>
          <rPr>
            <sz val="11"/>
            <color theme="1"/>
            <rFont val="Arial"/>
            <family val="2"/>
            <charset val="162"/>
          </rPr>
          <t>======
ID#AAAANstmltM
Reviewer    (2021-08-12 12:01:11)
Lütfen bu hücreleri silmeyiniz!</t>
        </r>
      </text>
    </comment>
    <comment ref="C25" authorId="0" shapeId="0">
      <text>
        <r>
          <rPr>
            <sz val="11"/>
            <color theme="1"/>
            <rFont val="Arial"/>
            <family val="2"/>
            <charset val="162"/>
          </rPr>
          <t>======
ID#AAAANstmltE
Reviewer    (2021-08-12 12:01:11)
Z: Zorunlu
S: Seçmeli
OZ: Ortak Zorunlu
Ü: Üniversite Seçmeli</t>
        </r>
      </text>
    </comment>
    <comment ref="D25" authorId="0" shapeId="0">
      <text>
        <r>
          <rPr>
            <sz val="11"/>
            <color theme="1"/>
            <rFont val="Arial"/>
            <family val="2"/>
            <charset val="162"/>
          </rPr>
          <t>======
ID#AAAANstmltI
Reviewer    (2021-08-12 12:01:11)
YE: Yüzyüze Eğitim
UE: Uzaktan Eğitim</t>
        </r>
      </text>
    </comment>
    <comment ref="M25" authorId="0" shapeId="0">
      <text>
        <r>
          <rPr>
            <sz val="11"/>
            <color theme="1"/>
            <rFont val="Arial"/>
            <family val="2"/>
            <charset val="162"/>
          </rPr>
          <t>======
ID#AAAANstmls0
Reviewer    (2021-08-12 12:01:11)
Z: Zorunlu
S: Seçmeli
OZ: Ortak Zorunlu
Ü: Üniversite Seçmeli</t>
        </r>
      </text>
    </comment>
    <comment ref="N25" authorId="0" shapeId="0">
      <text>
        <r>
          <rPr>
            <sz val="11"/>
            <color theme="1"/>
            <rFont val="Arial"/>
            <family val="2"/>
            <charset val="162"/>
          </rPr>
          <t>======
ID#AAAANstmltA
Reviewer    (2021-08-12 12:01:11)
YE: Yüzyüze Eğitim
UE: Uzaktan Eğitim</t>
        </r>
      </text>
    </comment>
  </commentList>
</comments>
</file>

<file path=xl/sharedStrings.xml><?xml version="1.0" encoding="utf-8"?>
<sst xmlns="http://schemas.openxmlformats.org/spreadsheetml/2006/main" count="2843" uniqueCount="549">
  <si>
    <t>ATATÜRK ÜNİVERSİTESİ</t>
  </si>
  <si>
    <t>SAĞLIK HİZMETLERİ MESLEK YÜKSEKOKULU</t>
  </si>
  <si>
    <t>ODYOMETRİ ÖNLİSANS PROGRAMI MÜFREDAT PLANI</t>
  </si>
  <si>
    <t>Bu müfredat  toplam</t>
  </si>
  <si>
    <t>KREDİ,</t>
  </si>
  <si>
    <t>Üniversite Seçmeli Dersi Toplam AKTS:</t>
  </si>
  <si>
    <t>Seçmeli Ders Oranı (%):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</si>
  <si>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</si>
  <si>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</si>
  <si>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</si>
  <si>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</si>
  <si>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</si>
  <si>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</si>
  <si>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</si>
  <si>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</si>
  <si>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</si>
  <si>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</si>
  <si>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</si>
  <si>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</si>
  <si>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</si>
  <si>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</si>
  <si>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YOD101</t>
  </si>
  <si>
    <t>Anatomi</t>
  </si>
  <si>
    <t>Z</t>
  </si>
  <si>
    <t>YE</t>
  </si>
  <si>
    <t>YOD122</t>
  </si>
  <si>
    <t>Kliniğe Giriş</t>
  </si>
  <si>
    <t>YOD103</t>
  </si>
  <si>
    <t>Fizyoloji</t>
  </si>
  <si>
    <t>YOD104</t>
  </si>
  <si>
    <t>İşitme Kayıpları</t>
  </si>
  <si>
    <t>S</t>
  </si>
  <si>
    <t>UE</t>
  </si>
  <si>
    <t>YOD105</t>
  </si>
  <si>
    <t>Ses Fiziği ve Akustik Prensipler</t>
  </si>
  <si>
    <t>YOD106</t>
  </si>
  <si>
    <t>İşitme Konuşma Anatomisi Fizyolojisi</t>
  </si>
  <si>
    <t>OZ</t>
  </si>
  <si>
    <t>YOD121</t>
  </si>
  <si>
    <t>İşitme Ölçme</t>
  </si>
  <si>
    <t>YOD108</t>
  </si>
  <si>
    <t>İşitme Engelli Çocuk ve Gelişim Özellikleri</t>
  </si>
  <si>
    <t>ÜS</t>
  </si>
  <si>
    <t>S109</t>
  </si>
  <si>
    <t>Seçmeli Ders 1</t>
  </si>
  <si>
    <t>S110</t>
  </si>
  <si>
    <t>Seçmeli Ders 2</t>
  </si>
  <si>
    <t>S121</t>
  </si>
  <si>
    <t>Üniversite Seçmeli Ders 1</t>
  </si>
  <si>
    <t>S112</t>
  </si>
  <si>
    <t>Üniversite Seçmeli Ders 2</t>
  </si>
  <si>
    <t>YD 1</t>
  </si>
  <si>
    <t>Yabancı Dil I</t>
  </si>
  <si>
    <t>YD 2</t>
  </si>
  <si>
    <t>Yabancı Dil II</t>
  </si>
  <si>
    <t>TD 1</t>
  </si>
  <si>
    <t>Türk Dili I</t>
  </si>
  <si>
    <t>TD 2</t>
  </si>
  <si>
    <t>Türk Dili II</t>
  </si>
  <si>
    <t>AİİT 1</t>
  </si>
  <si>
    <t>Atatürk İlkeleri ve İnkılap Tarihi I</t>
  </si>
  <si>
    <t>AİİT 2</t>
  </si>
  <si>
    <t>Atatürk İlkeleri ve İnkılap Tarihi II</t>
  </si>
  <si>
    <t>TOPLAM</t>
  </si>
  <si>
    <t>UE Ders Toplam</t>
  </si>
  <si>
    <t>Seçmeli Ders Toplam</t>
  </si>
  <si>
    <t>Üniv. Seçmeli Ders Toplam</t>
  </si>
  <si>
    <t>2. SINIF</t>
  </si>
  <si>
    <t>3. YARIYIL</t>
  </si>
  <si>
    <t>4. YARIYIL</t>
  </si>
  <si>
    <t>YOD201</t>
  </si>
  <si>
    <t xml:space="preserve">İşletme Yönetimi </t>
  </si>
  <si>
    <t>YOD202</t>
  </si>
  <si>
    <t>Vestibüler Sistem ve Test Yöntemleri</t>
  </si>
  <si>
    <t>YOD203</t>
  </si>
  <si>
    <t>İşletme Cihazları</t>
  </si>
  <si>
    <t>YOD204</t>
  </si>
  <si>
    <t>Çocuk Test Yöntemleri</t>
  </si>
  <si>
    <t>YOD215</t>
  </si>
  <si>
    <t>Odyometri İleri Test yöntemleri I</t>
  </si>
  <si>
    <t>YOD206</t>
  </si>
  <si>
    <t>Odyometri İleri Test Yöntemleri II</t>
  </si>
  <si>
    <t>YOD217</t>
  </si>
  <si>
    <t>Odyometri Uygulamaları I</t>
  </si>
  <si>
    <t>YOD208</t>
  </si>
  <si>
    <t>Odyometri Uygulamaları II</t>
  </si>
  <si>
    <t>YOD209</t>
  </si>
  <si>
    <t xml:space="preserve">Konuşma Gelişimi </t>
  </si>
  <si>
    <t>YOD212</t>
  </si>
  <si>
    <t xml:space="preserve">Staj </t>
  </si>
  <si>
    <t>S111</t>
  </si>
  <si>
    <t>Seçmeli Ders 3</t>
  </si>
  <si>
    <t>S214</t>
  </si>
  <si>
    <t>Seçmeli Ders 4</t>
  </si>
  <si>
    <t>S213</t>
  </si>
  <si>
    <t>Üniversite Seçmeli Ders 3</t>
  </si>
  <si>
    <t>S216</t>
  </si>
  <si>
    <t>Üniversite Seçmeli Ders 4</t>
  </si>
  <si>
    <t xml:space="preserve"> SAĞLIK HİZMETLERİ MESLEK YÜKSEKOKULU</t>
  </si>
  <si>
    <t>YAŞLI BAKIMI ÖNLİSANS PROGRAMI MÜFREDAT PLANI</t>
  </si>
  <si>
    <t>YYB101</t>
  </si>
  <si>
    <t>YYB102</t>
  </si>
  <si>
    <t>Hastalıklar Bilgisi</t>
  </si>
  <si>
    <t>YYB103</t>
  </si>
  <si>
    <t>YYB104</t>
  </si>
  <si>
    <t>Farmakoloji</t>
  </si>
  <si>
    <t>YYB105</t>
  </si>
  <si>
    <t>Tıbbi Mikrobiyoloji</t>
  </si>
  <si>
    <t>YYB106</t>
  </si>
  <si>
    <t>Psikososyal İletişim</t>
  </si>
  <si>
    <t>YYB107</t>
  </si>
  <si>
    <t>Tıbbi Biyokimya</t>
  </si>
  <si>
    <t>YYB108</t>
  </si>
  <si>
    <t>Temel Gerontoloji</t>
  </si>
  <si>
    <t>YYB121</t>
  </si>
  <si>
    <t>Yaşlı Bakım İlke ve Uygulamaları I</t>
  </si>
  <si>
    <t>YYB110</t>
  </si>
  <si>
    <t>Yaşlı Bakım İlke ve Uygulamaları II</t>
  </si>
  <si>
    <t>S 111</t>
  </si>
  <si>
    <t>S 112</t>
  </si>
  <si>
    <t>S 113</t>
  </si>
  <si>
    <t xml:space="preserve">Üniversite Seçmeli Ders 1 </t>
  </si>
  <si>
    <t>S 114</t>
  </si>
  <si>
    <t>YYB201</t>
  </si>
  <si>
    <t>Enfeksiyon Hastalıkları</t>
  </si>
  <si>
    <t>YYB202</t>
  </si>
  <si>
    <t>Uğraş Terapisi</t>
  </si>
  <si>
    <t>YYB203</t>
  </si>
  <si>
    <t>Gerontolojik Sosyal Hizmetler</t>
  </si>
  <si>
    <t>YYB218</t>
  </si>
  <si>
    <t>Palyatif Bakım ve Yaşam Boyu Bakım</t>
  </si>
  <si>
    <t>YYB205</t>
  </si>
  <si>
    <t>Yaşlılarda Romotolojik Hastalıklar ve Fiziksel Rehabilitasyon</t>
  </si>
  <si>
    <t>YYB220</t>
  </si>
  <si>
    <t>Evde Yaşlı Bakım Hizmetleri</t>
  </si>
  <si>
    <t>YYB207</t>
  </si>
  <si>
    <t xml:space="preserve">Yaşlılarda Beslenme İlkeleri </t>
  </si>
  <si>
    <t>YYB208</t>
  </si>
  <si>
    <t>Sosyal Rehabilitasyon</t>
  </si>
  <si>
    <t>YYB209</t>
  </si>
  <si>
    <t>Yaşlı Bakım İlke ve Uygulamaları III</t>
  </si>
  <si>
    <t>YYB210</t>
  </si>
  <si>
    <t>Spor ve Egzersiz Fizyolojisi</t>
  </si>
  <si>
    <t>S 211</t>
  </si>
  <si>
    <t>YYB212</t>
  </si>
  <si>
    <t>S 213</t>
  </si>
  <si>
    <t>S 212</t>
  </si>
  <si>
    <t>S 214</t>
  </si>
  <si>
    <t>FİZYOTERAPİ ÖNLİSANS PROGRAMI MÜFREDAT PLANI</t>
  </si>
  <si>
    <t>YFT101</t>
  </si>
  <si>
    <t>Mekanik Fizik</t>
  </si>
  <si>
    <t>YFT102</t>
  </si>
  <si>
    <t>Kinezyoloji</t>
  </si>
  <si>
    <t>YFT103</t>
  </si>
  <si>
    <t>YFT104</t>
  </si>
  <si>
    <t>Hidroterapi ve Balneoterapi</t>
  </si>
  <si>
    <t>YFT105</t>
  </si>
  <si>
    <t>YFT122</t>
  </si>
  <si>
    <t>Elektroterapi</t>
  </si>
  <si>
    <t>YFT107</t>
  </si>
  <si>
    <t>YFT108</t>
  </si>
  <si>
    <t>YFT109</t>
  </si>
  <si>
    <t>Fizyoterapide temel Ölçme ve Değerlendirme</t>
  </si>
  <si>
    <t>YFT124</t>
  </si>
  <si>
    <t>Fizyoterapi I</t>
  </si>
  <si>
    <t>Seçmeli ders 1</t>
  </si>
  <si>
    <t>Üniversite Seçmeli ders 1</t>
  </si>
  <si>
    <t>Atatürk İlkeleri İnkılap Tarihi I</t>
  </si>
  <si>
    <t>Atatürk İlkeleri İnkılap Tarihi II</t>
  </si>
  <si>
    <t>Üniversite Seçmeli Ders Toplam</t>
  </si>
  <si>
    <t>YFT201</t>
  </si>
  <si>
    <t>Ortopedik Rehabilitasyon</t>
  </si>
  <si>
    <t>YFT202</t>
  </si>
  <si>
    <t>Çocuk Hastalarda Rehabilitasyon</t>
  </si>
  <si>
    <t>YFT203</t>
  </si>
  <si>
    <t>Romatizmal Hastalıklarda Rehabilitasyon</t>
  </si>
  <si>
    <t>YFT204</t>
  </si>
  <si>
    <t>YFT205</t>
  </si>
  <si>
    <t>Fizik tedavi Rehabilitasyon Yöntemleri</t>
  </si>
  <si>
    <t>YFT206</t>
  </si>
  <si>
    <t>Klinik Uygulama</t>
  </si>
  <si>
    <t>YFT207</t>
  </si>
  <si>
    <t>Nörolojik Hasta Rehabilitasyonu</t>
  </si>
  <si>
    <t>YFT208</t>
  </si>
  <si>
    <t>Staj</t>
  </si>
  <si>
    <t>YFT215</t>
  </si>
  <si>
    <t>Fizyoterapi II</t>
  </si>
  <si>
    <t>S 210</t>
  </si>
  <si>
    <t>Üniversite seçmeli ders 4</t>
  </si>
  <si>
    <t>ECZANE HİZMETLERİ ÖNLİSANS PROGRAMI MÜFREDAT PLANI</t>
  </si>
  <si>
    <t>YEH101</t>
  </si>
  <si>
    <t>YEH102</t>
  </si>
  <si>
    <t>Güncel Kimyasallar ve İlaçlar</t>
  </si>
  <si>
    <t>YEH103</t>
  </si>
  <si>
    <t>YEH104</t>
  </si>
  <si>
    <t>YEH105</t>
  </si>
  <si>
    <t>YEH122</t>
  </si>
  <si>
    <t>YEH107</t>
  </si>
  <si>
    <t>Genel Kimya</t>
  </si>
  <si>
    <t>YEH108</t>
  </si>
  <si>
    <t>Eczane Hizmetleri Uygulamaları I</t>
  </si>
  <si>
    <t>YEH121</t>
  </si>
  <si>
    <t xml:space="preserve">Pratik İlaç Bilgisi </t>
  </si>
  <si>
    <t>YEH110</t>
  </si>
  <si>
    <t>İlaç Hazırlama ve Analiz Teknikleri</t>
  </si>
  <si>
    <t>YD I</t>
  </si>
  <si>
    <t>YD II</t>
  </si>
  <si>
    <t>TD I</t>
  </si>
  <si>
    <t>TD II</t>
  </si>
  <si>
    <t xml:space="preserve">                                     TOPLAM</t>
  </si>
  <si>
    <t>YEH201</t>
  </si>
  <si>
    <t>İşletme Yönetimi</t>
  </si>
  <si>
    <t>YEH204</t>
  </si>
  <si>
    <t>YEH203</t>
  </si>
  <si>
    <t>Analitik Kimya</t>
  </si>
  <si>
    <t>YEH206</t>
  </si>
  <si>
    <t>Eczane Hizmetlerinde İlke ve Etik Kurallar</t>
  </si>
  <si>
    <t>YEH205</t>
  </si>
  <si>
    <t>İlaç Şekilleri</t>
  </si>
  <si>
    <t>YEH208</t>
  </si>
  <si>
    <t>Eczane Hizmetleri Uygulamaları III</t>
  </si>
  <si>
    <t>YEH207</t>
  </si>
  <si>
    <t>Kozmetik, Doğal ve İlaç Dışı Ürünler</t>
  </si>
  <si>
    <t>YEH210</t>
  </si>
  <si>
    <t>İlaç Toksikolojisi</t>
  </si>
  <si>
    <t>YEH209</t>
  </si>
  <si>
    <t>Eczanı Hizmetleri Uygulamaları II</t>
  </si>
  <si>
    <t>YEH212</t>
  </si>
  <si>
    <t>STAJ</t>
  </si>
  <si>
    <t>S 216</t>
  </si>
  <si>
    <t>İLK VE ACİL YARDIM ÖNLİSANS PROGRAMI MÜFREDAT PLANI</t>
  </si>
  <si>
    <t>YİA101</t>
  </si>
  <si>
    <t>YİA102</t>
  </si>
  <si>
    <t>Acil Sağlık Hizmetleri II</t>
  </si>
  <si>
    <t>YİA103</t>
  </si>
  <si>
    <t>YİA104</t>
  </si>
  <si>
    <t>Acil Hasta Bakımı I</t>
  </si>
  <si>
    <t>YİA105</t>
  </si>
  <si>
    <t>Acil Sağlık Hizmetleri I</t>
  </si>
  <si>
    <t>YİA106</t>
  </si>
  <si>
    <t>Beden Eğitimi ve Vücut Geliştirme I</t>
  </si>
  <si>
    <t>YİA107</t>
  </si>
  <si>
    <t>YİA108</t>
  </si>
  <si>
    <t>Travma</t>
  </si>
  <si>
    <t>YİA109</t>
  </si>
  <si>
    <t>Resüsitasyon</t>
  </si>
  <si>
    <t xml:space="preserve">                                                 </t>
  </si>
  <si>
    <t>YİA213</t>
  </si>
  <si>
    <t>Mesleki Uygulama I</t>
  </si>
  <si>
    <t>YİA212</t>
  </si>
  <si>
    <t>Mesleki Uygulama II</t>
  </si>
  <si>
    <t>YİA203</t>
  </si>
  <si>
    <t>Acil Hasta Bakımı II</t>
  </si>
  <si>
    <t>YİA204</t>
  </si>
  <si>
    <t>Acil Hasta Bakımı III</t>
  </si>
  <si>
    <t>YİA205</t>
  </si>
  <si>
    <t>Beden Eğitimi ve Vücut Geliştirme II</t>
  </si>
  <si>
    <t>YİA206</t>
  </si>
  <si>
    <t>YİA207</t>
  </si>
  <si>
    <t xml:space="preserve">      S 216</t>
  </si>
  <si>
    <t>DİŞ PROTEZ TEKNOLOJİSİ ÖNLİSANS PROGRAMI MÜFREDAT PLANI</t>
  </si>
  <si>
    <t>YDP121</t>
  </si>
  <si>
    <t>Diş Morfolojisi</t>
  </si>
  <si>
    <t>YDP122</t>
  </si>
  <si>
    <t>Sabit Protezler I</t>
  </si>
  <si>
    <t>YDP123</t>
  </si>
  <si>
    <t>Maddeler Bilgisi</t>
  </si>
  <si>
    <t>YDP104</t>
  </si>
  <si>
    <t>Sterilizasyon ve Dezenfeksiyon</t>
  </si>
  <si>
    <t>YDP125</t>
  </si>
  <si>
    <t>Hareketli Protezler I</t>
  </si>
  <si>
    <t>YDP124</t>
  </si>
  <si>
    <t>Hareketli Protezler II</t>
  </si>
  <si>
    <t>YDP108</t>
  </si>
  <si>
    <t>YDP126</t>
  </si>
  <si>
    <t>Metal İşleri ve Döküm</t>
  </si>
  <si>
    <t>YDP215</t>
  </si>
  <si>
    <t>Sabit Protezler II</t>
  </si>
  <si>
    <t>YDP218</t>
  </si>
  <si>
    <t>Porselen Protezler</t>
  </si>
  <si>
    <t>YDP203</t>
  </si>
  <si>
    <t>Ortodontiye Giriş</t>
  </si>
  <si>
    <t>YDP204</t>
  </si>
  <si>
    <t>İmplant Üstü Protezler</t>
  </si>
  <si>
    <t>YDP217</t>
  </si>
  <si>
    <t>Tam Protezler I</t>
  </si>
  <si>
    <t>YDP220</t>
  </si>
  <si>
    <t>Tam Protezler II</t>
  </si>
  <si>
    <t>YDP212</t>
  </si>
  <si>
    <t xml:space="preserve">Üniversite Seçmeli Ders 3 </t>
  </si>
  <si>
    <t>ENGELLİ BAKIMI VE REHABİLİTASYON ÖNLİSANS PROGRAMI MÜFREDAT PLANI</t>
  </si>
  <si>
    <t>YEB101</t>
  </si>
  <si>
    <t>YEB102</t>
  </si>
  <si>
    <t>YEB103</t>
  </si>
  <si>
    <t>YEB104</t>
  </si>
  <si>
    <t>Engelli Hakları ve Sosyal Hizmet</t>
  </si>
  <si>
    <t>YEB105</t>
  </si>
  <si>
    <t>YEB106</t>
  </si>
  <si>
    <t xml:space="preserve">Engelli Bakım Plan ve Modelleri </t>
  </si>
  <si>
    <t>YEB107</t>
  </si>
  <si>
    <t>Beslenme İlkeleri</t>
  </si>
  <si>
    <t>YEB122</t>
  </si>
  <si>
    <t>Engelli Bakım ve Rehabilitasyon Uygulamaları I</t>
  </si>
  <si>
    <t>YEB109</t>
  </si>
  <si>
    <t>Engelli Grupları ve Temel Kavramlar</t>
  </si>
  <si>
    <t>YEB110</t>
  </si>
  <si>
    <t>Engelli Grupları ve Özel Eğitim</t>
  </si>
  <si>
    <t>YEB201</t>
  </si>
  <si>
    <t>YEB202</t>
  </si>
  <si>
    <t>YEB203</t>
  </si>
  <si>
    <t>YEB216</t>
  </si>
  <si>
    <t>YEB205</t>
  </si>
  <si>
    <t>YEB218</t>
  </si>
  <si>
    <t>Engelli Bakım ve Rehabilitasyon Uygulamaları III</t>
  </si>
  <si>
    <t>YEB207</t>
  </si>
  <si>
    <t>Fiziksel Rehabilitasyon</t>
  </si>
  <si>
    <t>YEB208</t>
  </si>
  <si>
    <t>YEB215</t>
  </si>
  <si>
    <t>Engelli Bakım ve Rehabilitasyon Uygulamaları II</t>
  </si>
  <si>
    <t>YEB210</t>
  </si>
  <si>
    <t>TIBBİ LABORATUVAR TEKNİKLERİ ÖNLİSANS PROGRAMI MÜFREDAT PLANI</t>
  </si>
  <si>
    <t>YTL101</t>
  </si>
  <si>
    <t>YTL102</t>
  </si>
  <si>
    <t>Tıbbi Mikrobiyoloji I</t>
  </si>
  <si>
    <t>YTL103</t>
  </si>
  <si>
    <t>YTL104</t>
  </si>
  <si>
    <t>Genel Biyokimya</t>
  </si>
  <si>
    <t>YTL105</t>
  </si>
  <si>
    <t>YTL106</t>
  </si>
  <si>
    <t>Hematoloji</t>
  </si>
  <si>
    <t>YTL107</t>
  </si>
  <si>
    <t>Genel Biyoloji</t>
  </si>
  <si>
    <t>YTL109</t>
  </si>
  <si>
    <t>YTL201</t>
  </si>
  <si>
    <t>Tıbbi Mikrobiyoloji II</t>
  </si>
  <si>
    <t>YTL202</t>
  </si>
  <si>
    <t>Tıbbi Mikrobiyoloji ve Parazitoloji</t>
  </si>
  <si>
    <t>YTL203</t>
  </si>
  <si>
    <t>Klinik Biyokimya I</t>
  </si>
  <si>
    <t>YTL204</t>
  </si>
  <si>
    <t>Moleküler Biyolojik Yöntemler</t>
  </si>
  <si>
    <t>YTL205</t>
  </si>
  <si>
    <t>Tıbbi Biyoloji ve Genetik</t>
  </si>
  <si>
    <t>Klinik Biyokimya II</t>
  </si>
  <si>
    <t>YTL207</t>
  </si>
  <si>
    <t>Tıbbi Patoloji Laboratuvar Uygulamaları</t>
  </si>
  <si>
    <t>TLT208</t>
  </si>
  <si>
    <t>Hormon Biyokimyası</t>
  </si>
  <si>
    <t>YTL209</t>
  </si>
  <si>
    <t>Temel Laboratuvar Uygulamaları I</t>
  </si>
  <si>
    <t>TLT210</t>
  </si>
  <si>
    <t>Temel Laboratuvar Uygulamaları II</t>
  </si>
  <si>
    <t>TIBBİ GÖRÜNTÜLEME TEKNİKLERİ ÖNLİSANS PROGRAMI MÜFREDAT PLANI</t>
  </si>
  <si>
    <t>YTG101</t>
  </si>
  <si>
    <t xml:space="preserve">Anatomi </t>
  </si>
  <si>
    <t>YTG102</t>
  </si>
  <si>
    <t>Radyolojik Anatomi</t>
  </si>
  <si>
    <t>YTG103</t>
  </si>
  <si>
    <t>YTG104</t>
  </si>
  <si>
    <t>Kontrast İlaçlar</t>
  </si>
  <si>
    <t>YTG105</t>
  </si>
  <si>
    <t xml:space="preserve">Fizik </t>
  </si>
  <si>
    <t>YTG106</t>
  </si>
  <si>
    <t>Radyasyon Güvenliği ve Radyasyondan Korunma</t>
  </si>
  <si>
    <t>YTG107</t>
  </si>
  <si>
    <t>YTG108</t>
  </si>
  <si>
    <t>Tıbbi Görüntüleme II</t>
  </si>
  <si>
    <t>YTG121</t>
  </si>
  <si>
    <t>Tıbbi Görüntüleme I</t>
  </si>
  <si>
    <t>S113</t>
  </si>
  <si>
    <t>YTG201</t>
  </si>
  <si>
    <t>Nükleer Tıp</t>
  </si>
  <si>
    <t>YTG202</t>
  </si>
  <si>
    <t>Tedavi Planlaması ve Simülasyon</t>
  </si>
  <si>
    <t>YTG203</t>
  </si>
  <si>
    <t>Tıbbi Görüntüleme III</t>
  </si>
  <si>
    <t>YTG204</t>
  </si>
  <si>
    <t>Mesleki Uygulamalar</t>
  </si>
  <si>
    <t>S205</t>
  </si>
  <si>
    <t>YTG206</t>
  </si>
  <si>
    <t>Radyoterapi</t>
  </si>
  <si>
    <t>S207</t>
  </si>
  <si>
    <t>YTG208</t>
  </si>
  <si>
    <t>S210</t>
  </si>
  <si>
    <t>S212</t>
  </si>
  <si>
    <t>ORTOPEDİK PROTEZ VE ORTEZ ÖNLİSANS PROGRAMI MÜFREDAT PLANI</t>
  </si>
  <si>
    <t>YOP101</t>
  </si>
  <si>
    <t>YOP102</t>
  </si>
  <si>
    <t>Proteze ve Orteze Giriş</t>
  </si>
  <si>
    <t>YOP103</t>
  </si>
  <si>
    <t>YOP104</t>
  </si>
  <si>
    <t>Kas İskelet sistemi Hastalıkları</t>
  </si>
  <si>
    <t>YOP105</t>
  </si>
  <si>
    <t>Teknik Resim</t>
  </si>
  <si>
    <t>YOP106</t>
  </si>
  <si>
    <t>YOP107</t>
  </si>
  <si>
    <t>Malzeme Bilgisi</t>
  </si>
  <si>
    <t>YOP108</t>
  </si>
  <si>
    <t>Mesleki Teknoloji II</t>
  </si>
  <si>
    <t>YOP109</t>
  </si>
  <si>
    <t>Mesleki Teknoloji I</t>
  </si>
  <si>
    <t>YOP110</t>
  </si>
  <si>
    <t>YOP201</t>
  </si>
  <si>
    <t xml:space="preserve">Protez I </t>
  </si>
  <si>
    <t>YOP202</t>
  </si>
  <si>
    <t xml:space="preserve">Protez II </t>
  </si>
  <si>
    <t>YOP203</t>
  </si>
  <si>
    <t>Ortez I</t>
  </si>
  <si>
    <t>YOP204</t>
  </si>
  <si>
    <t>Ortez II</t>
  </si>
  <si>
    <t>YOP205</t>
  </si>
  <si>
    <t>Protez ve Ortezde Tasarım</t>
  </si>
  <si>
    <t>YOP206</t>
  </si>
  <si>
    <t>Protez ve Ortezde Biyomekanik Prensipler</t>
  </si>
  <si>
    <t>YOP207</t>
  </si>
  <si>
    <t>YOP208</t>
  </si>
  <si>
    <t>Kinezyoloji ve Biyomekanik</t>
  </si>
  <si>
    <t>YOP209</t>
  </si>
  <si>
    <t>Ortopedik Alçı Uygulamaları</t>
  </si>
  <si>
    <t>YOP210</t>
  </si>
  <si>
    <t>Protez ve Ortez Analizi ve Değerlendirme</t>
  </si>
  <si>
    <t>YOP212</t>
  </si>
  <si>
    <t>TIBBİ DOKÜMANTASYON VE SEKRETERLİK ÖNLİSANS PROGRAMI MÜFREDAT PLANI</t>
  </si>
  <si>
    <t>YTD101</t>
  </si>
  <si>
    <t>YTD102</t>
  </si>
  <si>
    <t>Biyoistatistik</t>
  </si>
  <si>
    <t>YTD103</t>
  </si>
  <si>
    <t>Tıbbi Terminoloji</t>
  </si>
  <si>
    <t>YTD104</t>
  </si>
  <si>
    <t>Tıbbi Sekreterlik Temel İlkeleri I</t>
  </si>
  <si>
    <t>YTD121</t>
  </si>
  <si>
    <t>Bilgisayar</t>
  </si>
  <si>
    <t>YTD106</t>
  </si>
  <si>
    <t>Hastane Otomasyonu I</t>
  </si>
  <si>
    <t>YTD107</t>
  </si>
  <si>
    <t>Klavye Teknikleri I</t>
  </si>
  <si>
    <t>YTD108</t>
  </si>
  <si>
    <t>YTD109</t>
  </si>
  <si>
    <t>Hastane İdaresi ve Organizasyonu</t>
  </si>
  <si>
    <t>YTD110</t>
  </si>
  <si>
    <t>Klavye Teknikleri II</t>
  </si>
  <si>
    <t>S11</t>
  </si>
  <si>
    <t>YTD201</t>
  </si>
  <si>
    <t>Tıbbi Sekreterlik Temel İlkeleri II</t>
  </si>
  <si>
    <t>YTD202</t>
  </si>
  <si>
    <t>Tıbbi Dokümantasyon Temel İlkeleri</t>
  </si>
  <si>
    <t>YTD203</t>
  </si>
  <si>
    <t>Hastane Otomasyonu II</t>
  </si>
  <si>
    <t>YTD212</t>
  </si>
  <si>
    <t>Mesleki Uygulamalar II</t>
  </si>
  <si>
    <t>YTD205</t>
  </si>
  <si>
    <t>Dosyalama ve Arşiveleme Teknikleri</t>
  </si>
  <si>
    <t>YTD206</t>
  </si>
  <si>
    <t>YTD215</t>
  </si>
  <si>
    <t>Mesleki Uygulamalar I</t>
  </si>
  <si>
    <t>S 208</t>
  </si>
  <si>
    <t>YTD209</t>
  </si>
  <si>
    <t>Uluslararası Hastalık Sınıflandırması</t>
  </si>
  <si>
    <t>ANESTEZİ ÖNLİSANS PROGRAMI MÜFREDAT PLANI</t>
  </si>
  <si>
    <t>YAN101</t>
  </si>
  <si>
    <t>YAN102</t>
  </si>
  <si>
    <t>YAN103</t>
  </si>
  <si>
    <t>YAN104</t>
  </si>
  <si>
    <t>Anestezi Cihaz ve Ekipmanları</t>
  </si>
  <si>
    <t>YAN105</t>
  </si>
  <si>
    <t>Anestezik Farmakoloji</t>
  </si>
  <si>
    <t>YAN106</t>
  </si>
  <si>
    <t>Klinik Anestezi I</t>
  </si>
  <si>
    <t>YAN107</t>
  </si>
  <si>
    <t xml:space="preserve">Tıbbi Mikrobiyoloji </t>
  </si>
  <si>
    <t>S 108</t>
  </si>
  <si>
    <t>YAN109</t>
  </si>
  <si>
    <t>S 110</t>
  </si>
  <si>
    <t>YD2</t>
  </si>
  <si>
    <t>TD2</t>
  </si>
  <si>
    <t>YD1</t>
  </si>
  <si>
    <t>TD1</t>
  </si>
  <si>
    <t>YAN201</t>
  </si>
  <si>
    <t>YAN202</t>
  </si>
  <si>
    <t>Anestezi Uygulamaları II</t>
  </si>
  <si>
    <t>YAN203</t>
  </si>
  <si>
    <t>Klinik Anestezi II</t>
  </si>
  <si>
    <t>YAN204</t>
  </si>
  <si>
    <t>YAN213</t>
  </si>
  <si>
    <t>Anestezi Uygulamaları I</t>
  </si>
  <si>
    <t>YAN206</t>
  </si>
  <si>
    <t>Reanimasyon II</t>
  </si>
  <si>
    <t>YAN207</t>
  </si>
  <si>
    <t>Reanimasyon I</t>
  </si>
  <si>
    <t>YAN208</t>
  </si>
  <si>
    <t>S 209</t>
  </si>
  <si>
    <t>AMELİYATHANE HİZMETLERİ ÖNLİSANS PROGRAMI MÜFREDAT PLANI</t>
  </si>
  <si>
    <t>YAH101</t>
  </si>
  <si>
    <t>YAH102</t>
  </si>
  <si>
    <t>Cerrahi Hastalıklar II</t>
  </si>
  <si>
    <t>YAH103</t>
  </si>
  <si>
    <t>YAH104</t>
  </si>
  <si>
    <t>Ameliyathane Teknolojisi</t>
  </si>
  <si>
    <t>YAH105</t>
  </si>
  <si>
    <t>YAH106</t>
  </si>
  <si>
    <t>YAH107</t>
  </si>
  <si>
    <t>YAH108</t>
  </si>
  <si>
    <t>Hasta Bakımı ve Güvenliği</t>
  </si>
  <si>
    <t>YAH109</t>
  </si>
  <si>
    <t>Cerrahi Hastalıklar I</t>
  </si>
  <si>
    <t>Atatürk İlkeleri ve inkılap Tarihi I</t>
  </si>
  <si>
    <t>YAH201</t>
  </si>
  <si>
    <t>YAH202</t>
  </si>
  <si>
    <t>YAH203</t>
  </si>
  <si>
    <t>YAH214</t>
  </si>
  <si>
    <t>Ameliyathane Uygulamaları II</t>
  </si>
  <si>
    <t>YAH205</t>
  </si>
  <si>
    <t>YAH208</t>
  </si>
  <si>
    <t>YAH215</t>
  </si>
  <si>
    <t>Ameliyathane Uygulamaları I</t>
  </si>
  <si>
    <t>S211</t>
  </si>
  <si>
    <t>DİYALİZ  ÖNLİSANS PROGRAMI MÜFREDAT PLANI</t>
  </si>
  <si>
    <t>YDY101</t>
  </si>
  <si>
    <t>YDY102</t>
  </si>
  <si>
    <t>YDY103</t>
  </si>
  <si>
    <t>YDY104</t>
  </si>
  <si>
    <t>İç Hastalıkları</t>
  </si>
  <si>
    <t>YDY105</t>
  </si>
  <si>
    <t>YDY106</t>
  </si>
  <si>
    <t>Cerrahi Hastalıkları</t>
  </si>
  <si>
    <t>YDY107</t>
  </si>
  <si>
    <t>YDY122</t>
  </si>
  <si>
    <t>Diyalizde Hasta Bakım İlkeleri</t>
  </si>
  <si>
    <t>YDY121</t>
  </si>
  <si>
    <t>Diyaliz Ekipmanları Kullanımı ve Bakımı</t>
  </si>
  <si>
    <t>YDY110</t>
  </si>
  <si>
    <t>S114</t>
  </si>
  <si>
    <t>YDY201</t>
  </si>
  <si>
    <t>YDY202</t>
  </si>
  <si>
    <t>Diyaliz II</t>
  </si>
  <si>
    <t>YDY203</t>
  </si>
  <si>
    <t>Nefroloji</t>
  </si>
  <si>
    <t>YDY204</t>
  </si>
  <si>
    <t>YDY205</t>
  </si>
  <si>
    <t>Diyaliz I</t>
  </si>
  <si>
    <t>YDY206</t>
  </si>
  <si>
    <t>S208</t>
  </si>
  <si>
    <t>S209</t>
  </si>
  <si>
    <r>
      <t xml:space="preserve">AKTS olarak, </t>
    </r>
    <r>
      <rPr>
        <b/>
        <sz val="9"/>
        <color rgb="FFFF0000"/>
        <rFont val="Arial"/>
        <family val="2"/>
        <charset val="162"/>
      </rPr>
      <t>2021-2022 eğitim-öğretim yılından</t>
    </r>
    <r>
      <rPr>
        <sz val="9"/>
        <color theme="1"/>
        <rFont val="Arial"/>
        <family val="2"/>
        <charset val="162"/>
      </rPr>
      <t xml:space="preserve"> itibaren uygulanacaktır.</t>
    </r>
  </si>
  <si>
    <t>AİİT2</t>
  </si>
  <si>
    <t>AİİT1</t>
  </si>
  <si>
    <t>Laboratuvar Aletleri ve Cihazları</t>
  </si>
  <si>
    <t>YTL108</t>
  </si>
  <si>
    <t>TLT206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</si>
</sst>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9"/>
      <color rgb="FF000000"/>
      <name val="Arial"/>
      <family val="2"/>
      <charset val="162"/>
    </font>
    <font>
      <sz val="6"/>
      <color theme="1"/>
      <name val="Arial"/>
      <family val="2"/>
      <charset val="162"/>
    </font>
    <font>
      <sz val="6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rgb="FFFF0000"/>
      <name val="Arial"/>
      <family val="2"/>
      <charset val="16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F7CAAC"/>
      </patternFill>
    </fill>
    <fill>
      <patternFill patternType="solid">
        <fgColor theme="5" tint="0.59999389629810485"/>
        <bgColor rgb="FFF7CAA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BE4D5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0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2" borderId="0" xfId="0" applyFont="1" applyFill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2" fillId="5" borderId="1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3" borderId="10" xfId="0" applyFont="1" applyFill="1" applyBorder="1"/>
    <xf numFmtId="0" fontId="2" fillId="3" borderId="10" xfId="0" applyFont="1" applyFill="1" applyBorder="1"/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right"/>
    </xf>
    <xf numFmtId="0" fontId="3" fillId="8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right"/>
    </xf>
    <xf numFmtId="0" fontId="3" fillId="1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/>
    <xf numFmtId="0" fontId="2" fillId="10" borderId="10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right"/>
    </xf>
    <xf numFmtId="0" fontId="3" fillId="12" borderId="10" xfId="0" applyFont="1" applyFill="1" applyBorder="1" applyAlignment="1">
      <alignment horizontal="center"/>
    </xf>
    <xf numFmtId="0" fontId="2" fillId="12" borderId="10" xfId="0" applyFont="1" applyFill="1" applyBorder="1"/>
    <xf numFmtId="0" fontId="2" fillId="9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right"/>
    </xf>
    <xf numFmtId="0" fontId="3" fillId="9" borderId="10" xfId="0" applyFont="1" applyFill="1" applyBorder="1" applyAlignment="1">
      <alignment horizontal="center"/>
    </xf>
    <xf numFmtId="0" fontId="2" fillId="9" borderId="10" xfId="0" applyFont="1" applyFill="1" applyBorder="1"/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7" borderId="10" xfId="0" applyFont="1" applyFill="1" applyBorder="1"/>
    <xf numFmtId="0" fontId="3" fillId="0" borderId="10" xfId="0" applyFont="1" applyBorder="1"/>
    <xf numFmtId="0" fontId="2" fillId="10" borderId="10" xfId="0" applyFont="1" applyFill="1" applyBorder="1"/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/>
    <xf numFmtId="0" fontId="4" fillId="7" borderId="10" xfId="0" applyFont="1" applyFill="1" applyBorder="1"/>
    <xf numFmtId="0" fontId="2" fillId="0" borderId="10" xfId="0" applyFont="1" applyFill="1" applyBorder="1"/>
    <xf numFmtId="0" fontId="2" fillId="1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2" fillId="5" borderId="11" xfId="0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12" borderId="10" xfId="0" applyFont="1" applyFill="1" applyBorder="1" applyAlignment="1">
      <alignment horizontal="left"/>
    </xf>
    <xf numFmtId="0" fontId="3" fillId="12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4" fillId="16" borderId="10" xfId="0" applyFont="1" applyFill="1" applyBorder="1"/>
    <xf numFmtId="0" fontId="2" fillId="17" borderId="10" xfId="0" applyFont="1" applyFill="1" applyBorder="1" applyAlignment="1">
      <alignment horizontal="left"/>
    </xf>
    <xf numFmtId="0" fontId="2" fillId="17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center"/>
    </xf>
    <xf numFmtId="0" fontId="4" fillId="16" borderId="0" xfId="0" applyFont="1" applyFill="1"/>
    <xf numFmtId="0" fontId="2" fillId="17" borderId="10" xfId="0" applyFont="1" applyFill="1" applyBorder="1" applyAlignment="1">
      <alignment vertical="center"/>
    </xf>
    <xf numFmtId="0" fontId="6" fillId="17" borderId="10" xfId="0" applyFont="1" applyFill="1" applyBorder="1" applyAlignment="1">
      <alignment horizontal="center" vertical="center"/>
    </xf>
    <xf numFmtId="0" fontId="4" fillId="16" borderId="12" xfId="0" applyFont="1" applyFill="1" applyBorder="1"/>
    <xf numFmtId="0" fontId="2" fillId="17" borderId="9" xfId="0" applyFont="1" applyFill="1" applyBorder="1" applyAlignment="1">
      <alignment vertical="center"/>
    </xf>
    <xf numFmtId="0" fontId="4" fillId="16" borderId="13" xfId="0" applyFont="1" applyFill="1" applyBorder="1"/>
    <xf numFmtId="0" fontId="2" fillId="17" borderId="10" xfId="0" applyFont="1" applyFill="1" applyBorder="1"/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16" borderId="10" xfId="0" applyFont="1" applyFill="1" applyBorder="1"/>
    <xf numFmtId="0" fontId="6" fillId="16" borderId="10" xfId="0" applyFont="1" applyFill="1" applyBorder="1" applyAlignment="1">
      <alignment vertical="center"/>
    </xf>
    <xf numFmtId="0" fontId="6" fillId="16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11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2" fillId="4" borderId="0" xfId="0" applyFont="1" applyFill="1"/>
    <xf numFmtId="0" fontId="6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2" fillId="3" borderId="0" xfId="0" applyFont="1" applyFill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>
      <alignment horizontal="left"/>
    </xf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18" borderId="11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" borderId="10" xfId="0" applyFont="1" applyFill="1" applyBorder="1"/>
    <xf numFmtId="0" fontId="10" fillId="0" borderId="10" xfId="0" applyFont="1" applyBorder="1" applyAlignment="1">
      <alignment vertical="center" wrapText="1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right" vertical="center" wrapText="1"/>
    </xf>
    <xf numFmtId="0" fontId="4" fillId="0" borderId="2" xfId="0" applyFont="1" applyBorder="1"/>
    <xf numFmtId="1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2" fillId="0" borderId="4" xfId="0" applyFont="1" applyBorder="1" applyAlignment="1">
      <alignment horizontal="right"/>
    </xf>
    <xf numFmtId="0" fontId="4" fillId="0" borderId="5" xfId="0" applyFont="1" applyBorder="1"/>
    <xf numFmtId="0" fontId="2" fillId="0" borderId="5" xfId="0" applyFont="1" applyBorder="1" applyAlignment="1">
      <alignment horizontal="right"/>
    </xf>
    <xf numFmtId="164" fontId="5" fillId="0" borderId="5" xfId="0" applyNumberFormat="1" applyFont="1" applyBorder="1" applyAlignment="1">
      <alignment horizontal="left"/>
    </xf>
    <xf numFmtId="0" fontId="4" fillId="0" borderId="6" xfId="0" applyFont="1" applyBorder="1"/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selection activeCell="D16" sqref="D16"/>
    </sheetView>
  </sheetViews>
  <sheetFormatPr defaultColWidth="8.7109375" defaultRowHeight="12" x14ac:dyDescent="0.2"/>
  <cols>
    <col min="1" max="1" width="7.7109375" style="2" bestFit="1" customWidth="1"/>
    <col min="2" max="2" width="23.7109375" style="2" customWidth="1"/>
    <col min="3" max="3" width="4.42578125" style="2" bestFit="1" customWidth="1"/>
    <col min="4" max="4" width="9.5703125" style="2" bestFit="1" customWidth="1"/>
    <col min="5" max="5" width="3.140625" style="2" bestFit="1" customWidth="1"/>
    <col min="6" max="6" width="2.28515625" style="2" bestFit="1" customWidth="1"/>
    <col min="7" max="7" width="2.140625" style="2" bestFit="1" customWidth="1"/>
    <col min="8" max="8" width="3.140625" style="2" bestFit="1" customWidth="1"/>
    <col min="9" max="9" width="5.5703125" style="2" bestFit="1" customWidth="1"/>
    <col min="10" max="10" width="2.42578125" style="2" customWidth="1"/>
    <col min="11" max="11" width="7.7109375" style="2" bestFit="1" customWidth="1"/>
    <col min="12" max="12" width="23.85546875" style="2" customWidth="1"/>
    <col min="13" max="13" width="4.42578125" style="2" bestFit="1" customWidth="1"/>
    <col min="14" max="14" width="9.5703125" style="2" bestFit="1" customWidth="1"/>
    <col min="15" max="16" width="3.140625" style="2" bestFit="1" customWidth="1"/>
    <col min="17" max="17" width="2.140625" style="2" bestFit="1" customWidth="1"/>
    <col min="18" max="18" width="3.140625" style="2" bestFit="1" customWidth="1"/>
    <col min="19" max="19" width="5.57031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491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H20+R20+H33+R33</f>
        <v>73</v>
      </c>
      <c r="F5" s="156"/>
      <c r="G5" s="158" t="s">
        <v>4</v>
      </c>
      <c r="H5" s="159"/>
      <c r="I5" s="4">
        <f>I20+S20+I33+S33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(I23+S23+I36+S36)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((I22+S22+I35+S35+I23+S23+I36+S36)/I5*100)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((I21+S21+I34+S34)/I5)*100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24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15" t="s">
        <v>492</v>
      </c>
      <c r="B10" s="14" t="s">
        <v>22</v>
      </c>
      <c r="C10" s="15" t="s">
        <v>23</v>
      </c>
      <c r="D10" s="15" t="s">
        <v>24</v>
      </c>
      <c r="E10" s="15">
        <v>2</v>
      </c>
      <c r="F10" s="15">
        <v>0</v>
      </c>
      <c r="G10" s="15">
        <v>0</v>
      </c>
      <c r="H10" s="15">
        <f t="shared" ref="H10:H20" si="0">E10+(F10+G10)/2</f>
        <v>2</v>
      </c>
      <c r="I10" s="15">
        <v>3</v>
      </c>
      <c r="K10" s="15" t="s">
        <v>493</v>
      </c>
      <c r="L10" s="14" t="s">
        <v>494</v>
      </c>
      <c r="M10" s="15" t="s">
        <v>23</v>
      </c>
      <c r="N10" s="15" t="s">
        <v>24</v>
      </c>
      <c r="O10" s="15">
        <v>2</v>
      </c>
      <c r="P10" s="15">
        <v>0</v>
      </c>
      <c r="Q10" s="15">
        <v>0</v>
      </c>
      <c r="R10" s="15">
        <f t="shared" ref="R10:R17" si="1">O10+(P10+Q10)/2</f>
        <v>2</v>
      </c>
      <c r="S10" s="15">
        <v>4</v>
      </c>
      <c r="U10" s="16" t="s">
        <v>23</v>
      </c>
      <c r="V10" s="16" t="s">
        <v>24</v>
      </c>
    </row>
    <row r="11" spans="1:23" x14ac:dyDescent="0.2">
      <c r="A11" s="15" t="s">
        <v>495</v>
      </c>
      <c r="B11" s="14" t="s">
        <v>28</v>
      </c>
      <c r="C11" s="15" t="s">
        <v>23</v>
      </c>
      <c r="D11" s="15" t="s">
        <v>24</v>
      </c>
      <c r="E11" s="15">
        <v>2</v>
      </c>
      <c r="F11" s="15">
        <v>0</v>
      </c>
      <c r="G11" s="15">
        <v>0</v>
      </c>
      <c r="H11" s="15">
        <f t="shared" si="0"/>
        <v>2</v>
      </c>
      <c r="I11" s="15">
        <v>3</v>
      </c>
      <c r="K11" s="15" t="s">
        <v>496</v>
      </c>
      <c r="L11" s="14" t="s">
        <v>497</v>
      </c>
      <c r="M11" s="15" t="s">
        <v>23</v>
      </c>
      <c r="N11" s="15" t="s">
        <v>24</v>
      </c>
      <c r="O11" s="15">
        <v>2</v>
      </c>
      <c r="P11" s="15">
        <v>4</v>
      </c>
      <c r="Q11" s="15">
        <v>0</v>
      </c>
      <c r="R11" s="15">
        <f t="shared" si="1"/>
        <v>4</v>
      </c>
      <c r="S11" s="15">
        <v>7</v>
      </c>
      <c r="U11" s="16" t="s">
        <v>31</v>
      </c>
      <c r="V11" s="16" t="s">
        <v>32</v>
      </c>
    </row>
    <row r="12" spans="1:23" x14ac:dyDescent="0.2">
      <c r="A12" s="15" t="s">
        <v>498</v>
      </c>
      <c r="B12" s="14" t="s">
        <v>107</v>
      </c>
      <c r="C12" s="15" t="s">
        <v>23</v>
      </c>
      <c r="D12" s="15" t="s">
        <v>24</v>
      </c>
      <c r="E12" s="15">
        <v>2</v>
      </c>
      <c r="F12" s="15">
        <v>0</v>
      </c>
      <c r="G12" s="15">
        <v>0</v>
      </c>
      <c r="H12" s="15">
        <f t="shared" si="0"/>
        <v>2</v>
      </c>
      <c r="I12" s="15">
        <v>3</v>
      </c>
      <c r="K12" s="15" t="s">
        <v>499</v>
      </c>
      <c r="L12" s="14" t="s">
        <v>268</v>
      </c>
      <c r="M12" s="15" t="s">
        <v>23</v>
      </c>
      <c r="N12" s="15" t="s">
        <v>24</v>
      </c>
      <c r="O12" s="15">
        <v>2</v>
      </c>
      <c r="P12" s="15">
        <v>4</v>
      </c>
      <c r="Q12" s="15">
        <v>0</v>
      </c>
      <c r="R12" s="15">
        <f t="shared" si="1"/>
        <v>4</v>
      </c>
      <c r="S12" s="15">
        <v>6</v>
      </c>
      <c r="U12" s="16" t="s">
        <v>37</v>
      </c>
      <c r="V12" s="16"/>
    </row>
    <row r="13" spans="1:23" x14ac:dyDescent="0.2">
      <c r="A13" s="15" t="s">
        <v>500</v>
      </c>
      <c r="B13" s="14" t="s">
        <v>111</v>
      </c>
      <c r="C13" s="15" t="s">
        <v>23</v>
      </c>
      <c r="D13" s="15" t="s">
        <v>24</v>
      </c>
      <c r="E13" s="15">
        <v>2</v>
      </c>
      <c r="F13" s="15">
        <v>0</v>
      </c>
      <c r="G13" s="15">
        <v>0</v>
      </c>
      <c r="H13" s="15">
        <f t="shared" si="0"/>
        <v>2</v>
      </c>
      <c r="I13" s="15">
        <v>3</v>
      </c>
      <c r="K13" s="15" t="s">
        <v>501</v>
      </c>
      <c r="L13" s="14" t="s">
        <v>502</v>
      </c>
      <c r="M13" s="15" t="s">
        <v>23</v>
      </c>
      <c r="N13" s="15" t="s">
        <v>24</v>
      </c>
      <c r="O13" s="15">
        <v>2</v>
      </c>
      <c r="P13" s="15">
        <v>0</v>
      </c>
      <c r="Q13" s="15">
        <v>0</v>
      </c>
      <c r="R13" s="15">
        <f t="shared" si="1"/>
        <v>2</v>
      </c>
      <c r="S13" s="15">
        <v>4</v>
      </c>
      <c r="U13" s="16" t="s">
        <v>42</v>
      </c>
      <c r="V13" s="16"/>
    </row>
    <row r="14" spans="1:23" x14ac:dyDescent="0.2">
      <c r="A14" s="15" t="s">
        <v>503</v>
      </c>
      <c r="B14" s="14" t="s">
        <v>504</v>
      </c>
      <c r="C14" s="15" t="s">
        <v>23</v>
      </c>
      <c r="D14" s="15" t="s">
        <v>24</v>
      </c>
      <c r="E14" s="15">
        <v>4</v>
      </c>
      <c r="F14" s="15">
        <v>0</v>
      </c>
      <c r="G14" s="15">
        <v>0</v>
      </c>
      <c r="H14" s="15">
        <f t="shared" si="0"/>
        <v>4</v>
      </c>
      <c r="I14" s="15">
        <v>9</v>
      </c>
      <c r="K14" s="20" t="s">
        <v>45</v>
      </c>
      <c r="L14" s="19" t="s">
        <v>46</v>
      </c>
      <c r="M14" s="20" t="s">
        <v>31</v>
      </c>
      <c r="N14" s="20" t="s">
        <v>32</v>
      </c>
      <c r="O14" s="20">
        <v>2</v>
      </c>
      <c r="P14" s="20">
        <v>0</v>
      </c>
      <c r="Q14" s="20">
        <v>0</v>
      </c>
      <c r="R14" s="20">
        <f t="shared" si="1"/>
        <v>2</v>
      </c>
      <c r="S14" s="20">
        <v>3</v>
      </c>
    </row>
    <row r="15" spans="1:23" x14ac:dyDescent="0.2">
      <c r="A15" s="20" t="s">
        <v>90</v>
      </c>
      <c r="B15" s="19" t="s">
        <v>44</v>
      </c>
      <c r="C15" s="20" t="s">
        <v>31</v>
      </c>
      <c r="D15" s="20" t="s">
        <v>32</v>
      </c>
      <c r="E15" s="20">
        <v>2</v>
      </c>
      <c r="F15" s="20">
        <v>0</v>
      </c>
      <c r="G15" s="20">
        <v>0</v>
      </c>
      <c r="H15" s="20">
        <f t="shared" si="0"/>
        <v>2</v>
      </c>
      <c r="I15" s="20">
        <v>3</v>
      </c>
      <c r="K15" s="22" t="s">
        <v>49</v>
      </c>
      <c r="L15" s="21" t="s">
        <v>50</v>
      </c>
      <c r="M15" s="22" t="s">
        <v>42</v>
      </c>
      <c r="N15" s="22" t="s">
        <v>32</v>
      </c>
      <c r="O15" s="22">
        <v>2</v>
      </c>
      <c r="P15" s="22">
        <v>0</v>
      </c>
      <c r="Q15" s="22">
        <v>0</v>
      </c>
      <c r="R15" s="22">
        <f t="shared" si="1"/>
        <v>2</v>
      </c>
      <c r="S15" s="22">
        <v>3</v>
      </c>
    </row>
    <row r="16" spans="1:23" x14ac:dyDescent="0.2">
      <c r="A16" s="22" t="s">
        <v>369</v>
      </c>
      <c r="B16" s="21" t="s">
        <v>48</v>
      </c>
      <c r="C16" s="22" t="s">
        <v>42</v>
      </c>
      <c r="D16" s="22" t="s">
        <v>32</v>
      </c>
      <c r="E16" s="22">
        <v>2</v>
      </c>
      <c r="F16" s="22">
        <v>0</v>
      </c>
      <c r="G16" s="22">
        <v>0</v>
      </c>
      <c r="H16" s="22">
        <f t="shared" si="0"/>
        <v>2</v>
      </c>
      <c r="I16" s="22">
        <v>3</v>
      </c>
      <c r="K16" s="41" t="s">
        <v>473</v>
      </c>
      <c r="L16" s="80" t="s">
        <v>54</v>
      </c>
      <c r="M16" s="41" t="s">
        <v>37</v>
      </c>
      <c r="N16" s="41" t="s">
        <v>32</v>
      </c>
      <c r="O16" s="41">
        <v>2</v>
      </c>
      <c r="P16" s="41">
        <v>0</v>
      </c>
      <c r="Q16" s="41">
        <v>0</v>
      </c>
      <c r="R16" s="41">
        <f t="shared" si="1"/>
        <v>2</v>
      </c>
      <c r="S16" s="41">
        <v>1</v>
      </c>
    </row>
    <row r="17" spans="1:23" x14ac:dyDescent="0.2">
      <c r="A17" s="41" t="s">
        <v>475</v>
      </c>
      <c r="B17" s="80" t="s">
        <v>52</v>
      </c>
      <c r="C17" s="41" t="s">
        <v>37</v>
      </c>
      <c r="D17" s="41" t="s">
        <v>32</v>
      </c>
      <c r="E17" s="41">
        <v>2</v>
      </c>
      <c r="F17" s="41">
        <v>0</v>
      </c>
      <c r="G17" s="41">
        <v>0</v>
      </c>
      <c r="H17" s="41">
        <f t="shared" si="0"/>
        <v>2</v>
      </c>
      <c r="I17" s="41">
        <v>1</v>
      </c>
      <c r="K17" s="41" t="s">
        <v>474</v>
      </c>
      <c r="L17" s="80" t="s">
        <v>58</v>
      </c>
      <c r="M17" s="41" t="s">
        <v>37</v>
      </c>
      <c r="N17" s="41" t="s">
        <v>32</v>
      </c>
      <c r="O17" s="41">
        <v>2</v>
      </c>
      <c r="P17" s="41">
        <v>0</v>
      </c>
      <c r="Q17" s="41">
        <v>0</v>
      </c>
      <c r="R17" s="41">
        <f t="shared" si="1"/>
        <v>2</v>
      </c>
      <c r="S17" s="41">
        <v>1</v>
      </c>
    </row>
    <row r="18" spans="1:23" x14ac:dyDescent="0.2">
      <c r="A18" s="41" t="s">
        <v>476</v>
      </c>
      <c r="B18" s="80" t="s">
        <v>56</v>
      </c>
      <c r="C18" s="41" t="s">
        <v>37</v>
      </c>
      <c r="D18" s="41" t="s">
        <v>32</v>
      </c>
      <c r="E18" s="41">
        <v>2</v>
      </c>
      <c r="F18" s="41">
        <v>0</v>
      </c>
      <c r="G18" s="41">
        <v>0</v>
      </c>
      <c r="H18" s="41">
        <f t="shared" si="0"/>
        <v>2</v>
      </c>
      <c r="I18" s="41">
        <v>1</v>
      </c>
      <c r="K18" s="41" t="s">
        <v>544</v>
      </c>
      <c r="L18" s="80" t="s">
        <v>62</v>
      </c>
      <c r="M18" s="41" t="s">
        <v>37</v>
      </c>
      <c r="N18" s="41" t="s">
        <v>32</v>
      </c>
      <c r="O18" s="41">
        <v>2</v>
      </c>
      <c r="P18" s="41">
        <v>0</v>
      </c>
      <c r="Q18" s="41">
        <v>0</v>
      </c>
      <c r="R18" s="41">
        <v>2</v>
      </c>
      <c r="S18" s="41">
        <v>1</v>
      </c>
    </row>
    <row r="19" spans="1:23" x14ac:dyDescent="0.2">
      <c r="A19" s="41" t="s">
        <v>545</v>
      </c>
      <c r="B19" s="80" t="s">
        <v>505</v>
      </c>
      <c r="C19" s="41" t="s">
        <v>37</v>
      </c>
      <c r="D19" s="41" t="s">
        <v>32</v>
      </c>
      <c r="E19" s="41">
        <v>2</v>
      </c>
      <c r="F19" s="41">
        <v>0</v>
      </c>
      <c r="G19" s="41">
        <v>0</v>
      </c>
      <c r="H19" s="41">
        <f t="shared" si="0"/>
        <v>2</v>
      </c>
      <c r="I19" s="41">
        <v>1</v>
      </c>
      <c r="K19" s="51"/>
      <c r="L19" s="86"/>
      <c r="M19" s="51"/>
      <c r="N19" s="51"/>
      <c r="O19" s="51"/>
      <c r="P19" s="51"/>
      <c r="Q19" s="51"/>
      <c r="R19" s="51"/>
      <c r="S19" s="51"/>
    </row>
    <row r="20" spans="1:23" x14ac:dyDescent="0.2">
      <c r="A20" s="15"/>
      <c r="B20" s="25" t="s">
        <v>63</v>
      </c>
      <c r="C20" s="26"/>
      <c r="D20" s="14"/>
      <c r="E20" s="26">
        <f t="shared" ref="E20:G20" si="2">SUM(E10:E19)</f>
        <v>22</v>
      </c>
      <c r="F20" s="26">
        <f t="shared" si="2"/>
        <v>0</v>
      </c>
      <c r="G20" s="26">
        <f t="shared" si="2"/>
        <v>0</v>
      </c>
      <c r="H20" s="26">
        <f t="shared" si="0"/>
        <v>22</v>
      </c>
      <c r="I20" s="26">
        <f>SUM(I10:I19)</f>
        <v>30</v>
      </c>
      <c r="K20" s="15"/>
      <c r="L20" s="25" t="s">
        <v>63</v>
      </c>
      <c r="M20" s="26"/>
      <c r="N20" s="14"/>
      <c r="O20" s="26">
        <f t="shared" ref="O20:Q20" si="3">SUM(O10:O19)</f>
        <v>18</v>
      </c>
      <c r="P20" s="26">
        <f t="shared" si="3"/>
        <v>8</v>
      </c>
      <c r="Q20" s="26">
        <f t="shared" si="3"/>
        <v>0</v>
      </c>
      <c r="R20" s="26">
        <f>O20+(P20+Q20)/2</f>
        <v>22</v>
      </c>
      <c r="S20" s="26">
        <f>SUM(S10:S19)</f>
        <v>30</v>
      </c>
    </row>
    <row r="21" spans="1:23" x14ac:dyDescent="0.2">
      <c r="A21" s="15"/>
      <c r="B21" s="27" t="s">
        <v>64</v>
      </c>
      <c r="C21" s="15"/>
      <c r="D21" s="14"/>
      <c r="E21" s="15"/>
      <c r="F21" s="15"/>
      <c r="G21" s="15"/>
      <c r="H21" s="15"/>
      <c r="I21" s="26">
        <f>SUMIF(D10:D19,"=UE",I10:I19)</f>
        <v>9</v>
      </c>
      <c r="K21" s="15"/>
      <c r="L21" s="27" t="s">
        <v>64</v>
      </c>
      <c r="M21" s="15"/>
      <c r="N21" s="14"/>
      <c r="O21" s="15"/>
      <c r="P21" s="15"/>
      <c r="Q21" s="15"/>
      <c r="R21" s="15"/>
      <c r="S21" s="26">
        <f>SUMIF(N10:N19,"=UE",S10:S19)</f>
        <v>9</v>
      </c>
    </row>
    <row r="22" spans="1:23" x14ac:dyDescent="0.2">
      <c r="A22" s="20"/>
      <c r="B22" s="28" t="s">
        <v>65</v>
      </c>
      <c r="C22" s="20"/>
      <c r="D22" s="19"/>
      <c r="E22" s="20"/>
      <c r="F22" s="20"/>
      <c r="G22" s="20"/>
      <c r="H22" s="20"/>
      <c r="I22" s="29">
        <f>SUMIF(C10:C19,"=S",I10:I19)</f>
        <v>3</v>
      </c>
      <c r="K22" s="20"/>
      <c r="L22" s="28" t="s">
        <v>65</v>
      </c>
      <c r="M22" s="20"/>
      <c r="N22" s="19"/>
      <c r="O22" s="20"/>
      <c r="P22" s="20"/>
      <c r="Q22" s="20"/>
      <c r="R22" s="20"/>
      <c r="S22" s="29">
        <f>SUMIF(M10:M19,"=S",S10:S19)</f>
        <v>3</v>
      </c>
    </row>
    <row r="23" spans="1:23" x14ac:dyDescent="0.2">
      <c r="A23" s="45"/>
      <c r="B23" s="46" t="s">
        <v>66</v>
      </c>
      <c r="C23" s="45"/>
      <c r="D23" s="84"/>
      <c r="E23" s="45"/>
      <c r="F23" s="45"/>
      <c r="G23" s="45"/>
      <c r="H23" s="45"/>
      <c r="I23" s="47">
        <f>SUMIF(C10:C19,"=ÜS",I10:I19)</f>
        <v>3</v>
      </c>
      <c r="K23" s="45"/>
      <c r="L23" s="46" t="s">
        <v>66</v>
      </c>
      <c r="M23" s="45"/>
      <c r="N23" s="84"/>
      <c r="O23" s="45"/>
      <c r="P23" s="45"/>
      <c r="Q23" s="45"/>
      <c r="R23" s="45"/>
      <c r="S23" s="47">
        <f>SUMIF(M10:M19,"=ÜS",S10:S19)</f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24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15" t="s">
        <v>506</v>
      </c>
      <c r="B27" s="14" t="s">
        <v>105</v>
      </c>
      <c r="C27" s="15" t="s">
        <v>23</v>
      </c>
      <c r="D27" s="15" t="s">
        <v>24</v>
      </c>
      <c r="E27" s="15">
        <v>2</v>
      </c>
      <c r="F27" s="15">
        <v>0</v>
      </c>
      <c r="G27" s="15">
        <v>0</v>
      </c>
      <c r="H27" s="15">
        <f t="shared" ref="H27:H33" si="4">E27+(F27+G27)/2</f>
        <v>2</v>
      </c>
      <c r="I27" s="15">
        <v>3</v>
      </c>
      <c r="K27" s="15" t="s">
        <v>507</v>
      </c>
      <c r="L27" s="14" t="s">
        <v>102</v>
      </c>
      <c r="M27" s="15" t="s">
        <v>23</v>
      </c>
      <c r="N27" s="15" t="s">
        <v>24</v>
      </c>
      <c r="O27" s="15">
        <v>2</v>
      </c>
      <c r="P27" s="15">
        <v>0</v>
      </c>
      <c r="Q27" s="15">
        <v>0</v>
      </c>
      <c r="R27" s="15">
        <f t="shared" ref="R27:R31" si="5">O27+(P27+Q27)/2</f>
        <v>2</v>
      </c>
      <c r="S27" s="15">
        <v>3</v>
      </c>
    </row>
    <row r="28" spans="1:23" x14ac:dyDescent="0.2">
      <c r="A28" s="15" t="s">
        <v>508</v>
      </c>
      <c r="B28" s="14" t="s">
        <v>124</v>
      </c>
      <c r="C28" s="15" t="s">
        <v>23</v>
      </c>
      <c r="D28" s="15" t="s">
        <v>24</v>
      </c>
      <c r="E28" s="15">
        <v>2</v>
      </c>
      <c r="F28" s="15">
        <v>0</v>
      </c>
      <c r="G28" s="15">
        <v>0</v>
      </c>
      <c r="H28" s="15">
        <f t="shared" si="4"/>
        <v>2</v>
      </c>
      <c r="I28" s="15">
        <v>3</v>
      </c>
      <c r="K28" s="15" t="s">
        <v>509</v>
      </c>
      <c r="L28" s="14" t="s">
        <v>510</v>
      </c>
      <c r="M28" s="15" t="s">
        <v>23</v>
      </c>
      <c r="N28" s="15" t="s">
        <v>24</v>
      </c>
      <c r="O28" s="15">
        <v>2</v>
      </c>
      <c r="P28" s="15">
        <v>8</v>
      </c>
      <c r="Q28" s="15">
        <v>0</v>
      </c>
      <c r="R28" s="15">
        <f t="shared" si="5"/>
        <v>6</v>
      </c>
      <c r="S28" s="15">
        <v>13</v>
      </c>
    </row>
    <row r="29" spans="1:23" ht="24" customHeight="1" x14ac:dyDescent="0.2">
      <c r="A29" s="15" t="s">
        <v>511</v>
      </c>
      <c r="B29" s="1" t="s">
        <v>363</v>
      </c>
      <c r="C29" s="15" t="s">
        <v>23</v>
      </c>
      <c r="D29" s="15" t="s">
        <v>24</v>
      </c>
      <c r="E29" s="15">
        <v>2</v>
      </c>
      <c r="F29" s="15">
        <v>0</v>
      </c>
      <c r="G29" s="15">
        <v>0</v>
      </c>
      <c r="H29" s="15">
        <f t="shared" si="4"/>
        <v>2</v>
      </c>
      <c r="I29" s="15">
        <v>3</v>
      </c>
      <c r="K29" s="15" t="s">
        <v>512</v>
      </c>
      <c r="L29" s="14" t="s">
        <v>184</v>
      </c>
      <c r="M29" s="15" t="s">
        <v>23</v>
      </c>
      <c r="N29" s="15" t="s">
        <v>24</v>
      </c>
      <c r="O29" s="15">
        <v>0</v>
      </c>
      <c r="P29" s="15">
        <v>2</v>
      </c>
      <c r="Q29" s="15">
        <v>0</v>
      </c>
      <c r="R29" s="15">
        <f t="shared" si="5"/>
        <v>1</v>
      </c>
      <c r="S29" s="15">
        <v>8</v>
      </c>
    </row>
    <row r="30" spans="1:23" x14ac:dyDescent="0.2">
      <c r="A30" s="42" t="s">
        <v>513</v>
      </c>
      <c r="B30" s="44" t="s">
        <v>514</v>
      </c>
      <c r="C30" s="42" t="s">
        <v>23</v>
      </c>
      <c r="D30" s="42" t="s">
        <v>24</v>
      </c>
      <c r="E30" s="42">
        <v>2</v>
      </c>
      <c r="F30" s="42">
        <v>8</v>
      </c>
      <c r="G30" s="42">
        <v>0</v>
      </c>
      <c r="H30" s="42">
        <f t="shared" si="4"/>
        <v>6</v>
      </c>
      <c r="I30" s="42">
        <v>15</v>
      </c>
      <c r="K30" s="20" t="s">
        <v>383</v>
      </c>
      <c r="L30" s="19" t="s">
        <v>93</v>
      </c>
      <c r="M30" s="20" t="s">
        <v>31</v>
      </c>
      <c r="N30" s="20" t="s">
        <v>32</v>
      </c>
      <c r="O30" s="20">
        <v>2</v>
      </c>
      <c r="P30" s="20">
        <v>0</v>
      </c>
      <c r="Q30" s="20">
        <v>0</v>
      </c>
      <c r="R30" s="20">
        <f t="shared" si="5"/>
        <v>2</v>
      </c>
      <c r="S30" s="20">
        <v>3</v>
      </c>
    </row>
    <row r="31" spans="1:23" x14ac:dyDescent="0.2">
      <c r="A31" s="20" t="s">
        <v>515</v>
      </c>
      <c r="B31" s="19" t="s">
        <v>91</v>
      </c>
      <c r="C31" s="20" t="s">
        <v>31</v>
      </c>
      <c r="D31" s="20" t="s">
        <v>32</v>
      </c>
      <c r="E31" s="20">
        <v>2</v>
      </c>
      <c r="F31" s="20">
        <v>0</v>
      </c>
      <c r="G31" s="20">
        <v>0</v>
      </c>
      <c r="H31" s="20">
        <f t="shared" si="4"/>
        <v>2</v>
      </c>
      <c r="I31" s="20">
        <v>3</v>
      </c>
      <c r="K31" s="22" t="s">
        <v>384</v>
      </c>
      <c r="L31" s="21" t="s">
        <v>97</v>
      </c>
      <c r="M31" s="22" t="s">
        <v>42</v>
      </c>
      <c r="N31" s="22" t="s">
        <v>32</v>
      </c>
      <c r="O31" s="22">
        <v>2</v>
      </c>
      <c r="P31" s="22">
        <v>0</v>
      </c>
      <c r="Q31" s="22">
        <v>0</v>
      </c>
      <c r="R31" s="22">
        <f t="shared" si="5"/>
        <v>2</v>
      </c>
      <c r="S31" s="22">
        <v>3</v>
      </c>
    </row>
    <row r="32" spans="1:23" x14ac:dyDescent="0.2">
      <c r="A32" s="22" t="s">
        <v>94</v>
      </c>
      <c r="B32" s="21" t="s">
        <v>95</v>
      </c>
      <c r="C32" s="22" t="s">
        <v>42</v>
      </c>
      <c r="D32" s="22" t="s">
        <v>32</v>
      </c>
      <c r="E32" s="22">
        <v>2</v>
      </c>
      <c r="F32" s="22">
        <v>0</v>
      </c>
      <c r="G32" s="22">
        <v>0</v>
      </c>
      <c r="H32" s="22">
        <f t="shared" si="4"/>
        <v>2</v>
      </c>
      <c r="I32" s="22">
        <v>3</v>
      </c>
      <c r="K32" s="42"/>
      <c r="L32" s="44"/>
      <c r="M32" s="42"/>
      <c r="N32" s="42"/>
      <c r="O32" s="42"/>
      <c r="P32" s="42"/>
      <c r="Q32" s="42"/>
      <c r="R32" s="42"/>
      <c r="S32" s="42"/>
    </row>
    <row r="33" spans="1:19" x14ac:dyDescent="0.2">
      <c r="A33" s="30"/>
      <c r="B33" s="31" t="s">
        <v>63</v>
      </c>
      <c r="C33" s="162" t="s">
        <v>63</v>
      </c>
      <c r="D33" s="164"/>
      <c r="E33" s="32">
        <f t="shared" ref="E33:G33" si="6">SUM(E27:E32)</f>
        <v>12</v>
      </c>
      <c r="F33" s="32">
        <f t="shared" si="6"/>
        <v>8</v>
      </c>
      <c r="G33" s="32">
        <f t="shared" si="6"/>
        <v>0</v>
      </c>
      <c r="H33" s="32">
        <f t="shared" si="4"/>
        <v>16</v>
      </c>
      <c r="I33" s="32">
        <f>SUM(I27:I32)</f>
        <v>30</v>
      </c>
      <c r="K33" s="30"/>
      <c r="L33" s="31" t="s">
        <v>63</v>
      </c>
      <c r="M33" s="32"/>
      <c r="N33" s="33"/>
      <c r="O33" s="32">
        <f t="shared" ref="O33:Q33" si="7">SUM(O27:O32)</f>
        <v>8</v>
      </c>
      <c r="P33" s="32">
        <f t="shared" si="7"/>
        <v>10</v>
      </c>
      <c r="Q33" s="32">
        <f t="shared" si="7"/>
        <v>0</v>
      </c>
      <c r="R33" s="32">
        <f>O33+(P33+Q33)/2</f>
        <v>13</v>
      </c>
      <c r="S33" s="32">
        <f>SUM(S27:S32)</f>
        <v>30</v>
      </c>
    </row>
    <row r="34" spans="1:19" x14ac:dyDescent="0.2">
      <c r="A34" s="15"/>
      <c r="B34" s="27" t="s">
        <v>64</v>
      </c>
      <c r="C34" s="15"/>
      <c r="D34" s="14"/>
      <c r="E34" s="15"/>
      <c r="F34" s="15"/>
      <c r="G34" s="15"/>
      <c r="H34" s="15"/>
      <c r="I34" s="26">
        <f>SUMIF(D27:D32,"=UE",I27:I32)</f>
        <v>6</v>
      </c>
      <c r="K34" s="15"/>
      <c r="L34" s="27" t="s">
        <v>64</v>
      </c>
      <c r="M34" s="15"/>
      <c r="N34" s="14"/>
      <c r="O34" s="14"/>
      <c r="P34" s="14"/>
      <c r="Q34" s="14"/>
      <c r="R34" s="14"/>
      <c r="S34" s="26">
        <f>SUMIF(N27:N32,"=UE",S27:S32)</f>
        <v>6</v>
      </c>
    </row>
    <row r="35" spans="1:19" x14ac:dyDescent="0.2">
      <c r="A35" s="20"/>
      <c r="B35" s="28" t="s">
        <v>65</v>
      </c>
      <c r="C35" s="20"/>
      <c r="D35" s="19"/>
      <c r="E35" s="20"/>
      <c r="F35" s="20"/>
      <c r="G35" s="20"/>
      <c r="H35" s="20"/>
      <c r="I35" s="29">
        <f>SUMIF(C27:C32,"=S",I27:I32)</f>
        <v>3</v>
      </c>
      <c r="K35" s="20"/>
      <c r="L35" s="28" t="s">
        <v>65</v>
      </c>
      <c r="M35" s="20"/>
      <c r="N35" s="19"/>
      <c r="O35" s="20"/>
      <c r="P35" s="20"/>
      <c r="Q35" s="20"/>
      <c r="R35" s="20"/>
      <c r="S35" s="29">
        <f>SUMIF(M27:M32,"=S",S27:S32)</f>
        <v>3</v>
      </c>
    </row>
    <row r="36" spans="1:19" x14ac:dyDescent="0.2">
      <c r="A36" s="45"/>
      <c r="B36" s="46" t="s">
        <v>66</v>
      </c>
      <c r="C36" s="45"/>
      <c r="D36" s="84"/>
      <c r="E36" s="45"/>
      <c r="F36" s="45"/>
      <c r="G36" s="45"/>
      <c r="H36" s="45"/>
      <c r="I36" s="47">
        <f>SUMIF(C27:C32,"=ÜS",I27:I32)</f>
        <v>3</v>
      </c>
      <c r="K36" s="45"/>
      <c r="L36" s="46" t="s">
        <v>66</v>
      </c>
      <c r="M36" s="45"/>
      <c r="N36" s="84"/>
      <c r="O36" s="45"/>
      <c r="P36" s="45"/>
      <c r="Q36" s="45"/>
      <c r="R36" s="45"/>
      <c r="S36" s="47">
        <f>SUMIF(M27:M32,"=ÜS",S27:S32)</f>
        <v>3</v>
      </c>
    </row>
    <row r="37" spans="1:19" x14ac:dyDescent="0.2">
      <c r="A37" s="35"/>
      <c r="C37" s="35"/>
      <c r="E37" s="35"/>
      <c r="F37" s="35"/>
      <c r="G37" s="35"/>
      <c r="H37" s="35"/>
      <c r="I37" s="35"/>
      <c r="K37" s="35"/>
      <c r="M37" s="35"/>
    </row>
  </sheetData>
  <mergeCells count="18">
    <mergeCell ref="A24:S24"/>
    <mergeCell ref="A25:I25"/>
    <mergeCell ref="K25:S25"/>
    <mergeCell ref="C33:D33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9 C27:C32 M27:M32">
      <formula1>$U$10:$U$14</formula1>
    </dataValidation>
    <dataValidation type="list" allowBlank="1" showErrorMessage="1" sqref="N10:N19 D27:D32 N27:N32">
      <formula1>$V$10:$V$13</formula1>
    </dataValidation>
    <dataValidation type="list" allowBlank="1" showErrorMessage="1" sqref="C10:C19">
      <formula1>$U$10:$U$15</formula1>
    </dataValidation>
    <dataValidation type="list" allowBlank="1" showErrorMessage="1" sqref="D10:D19">
      <formula1>$V$9:$V$13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workbookViewId="0">
      <selection activeCell="T16" sqref="T16"/>
    </sheetView>
  </sheetViews>
  <sheetFormatPr defaultColWidth="8.7109375" defaultRowHeight="12" x14ac:dyDescent="0.2"/>
  <cols>
    <col min="1" max="1" width="7" style="2" bestFit="1" customWidth="1"/>
    <col min="2" max="2" width="24.140625" style="2" bestFit="1" customWidth="1"/>
    <col min="3" max="3" width="4.42578125" style="2" bestFit="1" customWidth="1"/>
    <col min="4" max="4" width="5.85546875" style="2" bestFit="1" customWidth="1"/>
    <col min="5" max="6" width="3" style="2" bestFit="1" customWidth="1"/>
    <col min="7" max="7" width="1.85546875" style="2" bestFit="1" customWidth="1"/>
    <col min="8" max="8" width="3" style="2" bestFit="1" customWidth="1"/>
    <col min="9" max="9" width="5.28515625" style="2" bestFit="1" customWidth="1"/>
    <col min="10" max="10" width="2.5703125" style="2" customWidth="1"/>
    <col min="11" max="11" width="7" style="2" bestFit="1" customWidth="1"/>
    <col min="12" max="12" width="31.7109375" style="2" bestFit="1" customWidth="1"/>
    <col min="13" max="13" width="4.42578125" style="2" bestFit="1" customWidth="1"/>
    <col min="14" max="14" width="5.85546875" style="2" bestFit="1" customWidth="1"/>
    <col min="15" max="16" width="3" style="2" bestFit="1" customWidth="1"/>
    <col min="17" max="17" width="1.85546875" style="2" bestFit="1" customWidth="1"/>
    <col min="18" max="18" width="3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385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H20+R20+H35+R35</f>
        <v>86</v>
      </c>
      <c r="F5" s="156"/>
      <c r="G5" s="158" t="s">
        <v>4</v>
      </c>
      <c r="H5" s="159"/>
      <c r="I5" s="4">
        <f>I20+S20+I35+S35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(I23+S23+I38+S38)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((I22+S22+I37+S37+I23+S23+I38+S38)/I5*100)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((I21+S21+I36+S36)/I5)*100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36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37" t="s">
        <v>386</v>
      </c>
      <c r="B10" s="14" t="s">
        <v>28</v>
      </c>
      <c r="C10" s="14" t="s">
        <v>23</v>
      </c>
      <c r="D10" s="15" t="s">
        <v>24</v>
      </c>
      <c r="E10" s="15">
        <v>2</v>
      </c>
      <c r="F10" s="14">
        <v>0</v>
      </c>
      <c r="G10" s="14">
        <v>0</v>
      </c>
      <c r="H10" s="15">
        <v>2</v>
      </c>
      <c r="I10" s="15">
        <v>3</v>
      </c>
      <c r="K10" s="37" t="s">
        <v>387</v>
      </c>
      <c r="L10" s="14" t="s">
        <v>388</v>
      </c>
      <c r="M10" s="15" t="s">
        <v>23</v>
      </c>
      <c r="N10" s="15" t="s">
        <v>24</v>
      </c>
      <c r="O10" s="15">
        <v>4</v>
      </c>
      <c r="P10" s="15">
        <v>0</v>
      </c>
      <c r="Q10" s="15">
        <v>0</v>
      </c>
      <c r="R10" s="15">
        <v>4</v>
      </c>
      <c r="S10" s="15">
        <v>6</v>
      </c>
      <c r="U10" s="16" t="s">
        <v>23</v>
      </c>
      <c r="V10" s="16" t="s">
        <v>24</v>
      </c>
    </row>
    <row r="11" spans="1:23" x14ac:dyDescent="0.2">
      <c r="A11" s="37" t="s">
        <v>389</v>
      </c>
      <c r="B11" s="14" t="s">
        <v>22</v>
      </c>
      <c r="C11" s="14" t="s">
        <v>23</v>
      </c>
      <c r="D11" s="15" t="s">
        <v>24</v>
      </c>
      <c r="E11" s="15">
        <v>2</v>
      </c>
      <c r="F11" s="14">
        <v>0</v>
      </c>
      <c r="G11" s="14">
        <v>0</v>
      </c>
      <c r="H11" s="15">
        <v>2</v>
      </c>
      <c r="I11" s="15">
        <v>3</v>
      </c>
      <c r="K11" s="37" t="s">
        <v>390</v>
      </c>
      <c r="L11" s="14" t="s">
        <v>391</v>
      </c>
      <c r="M11" s="15" t="s">
        <v>23</v>
      </c>
      <c r="N11" s="15" t="s">
        <v>24</v>
      </c>
      <c r="O11" s="15">
        <v>2</v>
      </c>
      <c r="P11" s="15">
        <v>0</v>
      </c>
      <c r="Q11" s="15">
        <v>0</v>
      </c>
      <c r="R11" s="15">
        <v>2</v>
      </c>
      <c r="S11" s="15">
        <v>3</v>
      </c>
      <c r="U11" s="16" t="s">
        <v>31</v>
      </c>
      <c r="V11" s="16" t="s">
        <v>32</v>
      </c>
    </row>
    <row r="12" spans="1:23" x14ac:dyDescent="0.2">
      <c r="A12" s="37" t="s">
        <v>392</v>
      </c>
      <c r="B12" s="14" t="s">
        <v>393</v>
      </c>
      <c r="C12" s="14" t="s">
        <v>23</v>
      </c>
      <c r="D12" s="15" t="s">
        <v>24</v>
      </c>
      <c r="E12" s="15">
        <v>2</v>
      </c>
      <c r="F12" s="14">
        <v>0</v>
      </c>
      <c r="G12" s="14">
        <v>0</v>
      </c>
      <c r="H12" s="15">
        <v>2</v>
      </c>
      <c r="I12" s="15">
        <v>3</v>
      </c>
      <c r="K12" s="37" t="s">
        <v>394</v>
      </c>
      <c r="L12" s="14" t="s">
        <v>109</v>
      </c>
      <c r="M12" s="15" t="s">
        <v>23</v>
      </c>
      <c r="N12" s="15" t="s">
        <v>24</v>
      </c>
      <c r="O12" s="15">
        <v>2</v>
      </c>
      <c r="P12" s="15">
        <v>0</v>
      </c>
      <c r="Q12" s="15">
        <v>0</v>
      </c>
      <c r="R12" s="15">
        <v>2</v>
      </c>
      <c r="S12" s="15">
        <v>3</v>
      </c>
      <c r="U12" s="16" t="s">
        <v>37</v>
      </c>
      <c r="V12" s="16"/>
    </row>
    <row r="13" spans="1:23" x14ac:dyDescent="0.2">
      <c r="A13" s="37" t="s">
        <v>395</v>
      </c>
      <c r="B13" s="14" t="s">
        <v>396</v>
      </c>
      <c r="C13" s="14" t="s">
        <v>23</v>
      </c>
      <c r="D13" s="15" t="s">
        <v>24</v>
      </c>
      <c r="E13" s="15">
        <v>4</v>
      </c>
      <c r="F13" s="14">
        <v>0</v>
      </c>
      <c r="G13" s="14">
        <v>0</v>
      </c>
      <c r="H13" s="15">
        <v>4</v>
      </c>
      <c r="I13" s="15">
        <v>5</v>
      </c>
      <c r="K13" s="138" t="s">
        <v>397</v>
      </c>
      <c r="L13" s="137" t="s">
        <v>398</v>
      </c>
      <c r="M13" s="136" t="s">
        <v>23</v>
      </c>
      <c r="N13" s="136" t="s">
        <v>24</v>
      </c>
      <c r="O13" s="136">
        <v>2</v>
      </c>
      <c r="P13" s="136">
        <v>4</v>
      </c>
      <c r="Q13" s="136">
        <v>0</v>
      </c>
      <c r="R13" s="136">
        <v>4</v>
      </c>
      <c r="S13" s="136">
        <v>6</v>
      </c>
      <c r="U13" s="16" t="s">
        <v>42</v>
      </c>
      <c r="V13" s="16"/>
    </row>
    <row r="14" spans="1:23" x14ac:dyDescent="0.2">
      <c r="A14" s="37" t="s">
        <v>399</v>
      </c>
      <c r="B14" s="14" t="s">
        <v>400</v>
      </c>
      <c r="C14" s="14" t="s">
        <v>23</v>
      </c>
      <c r="D14" s="15" t="s">
        <v>24</v>
      </c>
      <c r="E14" s="15">
        <v>2</v>
      </c>
      <c r="F14" s="14">
        <v>4</v>
      </c>
      <c r="G14" s="14">
        <v>0</v>
      </c>
      <c r="H14" s="15">
        <v>4</v>
      </c>
      <c r="I14" s="15">
        <v>7</v>
      </c>
      <c r="K14" s="138" t="s">
        <v>401</v>
      </c>
      <c r="L14" s="137" t="s">
        <v>142</v>
      </c>
      <c r="M14" s="136" t="s">
        <v>23</v>
      </c>
      <c r="N14" s="136" t="s">
        <v>24</v>
      </c>
      <c r="O14" s="136">
        <v>2</v>
      </c>
      <c r="P14" s="136">
        <v>0</v>
      </c>
      <c r="Q14" s="136">
        <v>0</v>
      </c>
      <c r="R14" s="136">
        <v>2</v>
      </c>
      <c r="S14" s="136">
        <v>3</v>
      </c>
    </row>
    <row r="15" spans="1:23" x14ac:dyDescent="0.2">
      <c r="A15" s="55" t="s">
        <v>118</v>
      </c>
      <c r="B15" s="82" t="s">
        <v>44</v>
      </c>
      <c r="C15" s="82" t="s">
        <v>31</v>
      </c>
      <c r="D15" s="56" t="s">
        <v>32</v>
      </c>
      <c r="E15" s="56">
        <v>2</v>
      </c>
      <c r="F15" s="82">
        <v>0</v>
      </c>
      <c r="G15" s="82">
        <v>0</v>
      </c>
      <c r="H15" s="56">
        <v>2</v>
      </c>
      <c r="I15" s="56">
        <v>3</v>
      </c>
      <c r="K15" s="79" t="s">
        <v>119</v>
      </c>
      <c r="L15" s="19" t="s">
        <v>46</v>
      </c>
      <c r="M15" s="20" t="s">
        <v>31</v>
      </c>
      <c r="N15" s="20" t="s">
        <v>32</v>
      </c>
      <c r="O15" s="20">
        <v>2</v>
      </c>
      <c r="P15" s="20">
        <v>0</v>
      </c>
      <c r="Q15" s="20">
        <v>0</v>
      </c>
      <c r="R15" s="20">
        <v>2</v>
      </c>
      <c r="S15" s="20">
        <v>3</v>
      </c>
    </row>
    <row r="16" spans="1:23" x14ac:dyDescent="0.2">
      <c r="A16" s="38" t="s">
        <v>120</v>
      </c>
      <c r="B16" s="21" t="s">
        <v>48</v>
      </c>
      <c r="C16" s="21" t="s">
        <v>42</v>
      </c>
      <c r="D16" s="22" t="s">
        <v>32</v>
      </c>
      <c r="E16" s="22">
        <v>2</v>
      </c>
      <c r="F16" s="21">
        <v>0</v>
      </c>
      <c r="G16" s="21">
        <v>0</v>
      </c>
      <c r="H16" s="22">
        <v>2</v>
      </c>
      <c r="I16" s="22">
        <v>3</v>
      </c>
      <c r="K16" s="83" t="s">
        <v>122</v>
      </c>
      <c r="L16" s="84" t="s">
        <v>50</v>
      </c>
      <c r="M16" s="45" t="s">
        <v>42</v>
      </c>
      <c r="N16" s="45" t="s">
        <v>32</v>
      </c>
      <c r="O16" s="45">
        <v>2</v>
      </c>
      <c r="P16" s="45">
        <v>0</v>
      </c>
      <c r="Q16" s="45">
        <v>0</v>
      </c>
      <c r="R16" s="45">
        <v>2</v>
      </c>
      <c r="S16" s="45">
        <v>3</v>
      </c>
    </row>
    <row r="17" spans="1:23" x14ac:dyDescent="0.2">
      <c r="A17" s="40" t="s">
        <v>51</v>
      </c>
      <c r="B17" s="80" t="s">
        <v>52</v>
      </c>
      <c r="C17" s="80" t="s">
        <v>37</v>
      </c>
      <c r="D17" s="41" t="s">
        <v>32</v>
      </c>
      <c r="E17" s="41">
        <v>2</v>
      </c>
      <c r="F17" s="80">
        <v>0</v>
      </c>
      <c r="G17" s="80">
        <v>0</v>
      </c>
      <c r="H17" s="41">
        <v>2</v>
      </c>
      <c r="I17" s="41">
        <v>1</v>
      </c>
      <c r="K17" s="40" t="s">
        <v>53</v>
      </c>
      <c r="L17" s="80" t="s">
        <v>54</v>
      </c>
      <c r="M17" s="41" t="s">
        <v>37</v>
      </c>
      <c r="N17" s="41" t="s">
        <v>32</v>
      </c>
      <c r="O17" s="41">
        <v>2</v>
      </c>
      <c r="P17" s="41">
        <v>0</v>
      </c>
      <c r="Q17" s="41">
        <v>0</v>
      </c>
      <c r="R17" s="41">
        <v>2</v>
      </c>
      <c r="S17" s="41">
        <v>1</v>
      </c>
    </row>
    <row r="18" spans="1:23" x14ac:dyDescent="0.2">
      <c r="A18" s="40" t="s">
        <v>55</v>
      </c>
      <c r="B18" s="80" t="s">
        <v>56</v>
      </c>
      <c r="C18" s="80" t="s">
        <v>37</v>
      </c>
      <c r="D18" s="41" t="s">
        <v>32</v>
      </c>
      <c r="E18" s="41">
        <v>2</v>
      </c>
      <c r="F18" s="80">
        <v>0</v>
      </c>
      <c r="G18" s="80">
        <v>0</v>
      </c>
      <c r="H18" s="41">
        <v>2</v>
      </c>
      <c r="I18" s="41">
        <v>1</v>
      </c>
      <c r="K18" s="40" t="s">
        <v>57</v>
      </c>
      <c r="L18" s="80" t="s">
        <v>58</v>
      </c>
      <c r="M18" s="41" t="s">
        <v>37</v>
      </c>
      <c r="N18" s="41" t="s">
        <v>32</v>
      </c>
      <c r="O18" s="41">
        <v>2</v>
      </c>
      <c r="P18" s="41">
        <v>0</v>
      </c>
      <c r="Q18" s="41">
        <v>0</v>
      </c>
      <c r="R18" s="41">
        <v>2</v>
      </c>
      <c r="S18" s="41">
        <v>1</v>
      </c>
    </row>
    <row r="19" spans="1:23" x14ac:dyDescent="0.2">
      <c r="A19" s="40" t="s">
        <v>59</v>
      </c>
      <c r="B19" s="80" t="s">
        <v>60</v>
      </c>
      <c r="C19" s="80" t="s">
        <v>37</v>
      </c>
      <c r="D19" s="41" t="s">
        <v>32</v>
      </c>
      <c r="E19" s="41">
        <v>2</v>
      </c>
      <c r="F19" s="80">
        <v>0</v>
      </c>
      <c r="G19" s="80">
        <v>0</v>
      </c>
      <c r="H19" s="41">
        <v>2</v>
      </c>
      <c r="I19" s="41">
        <v>1</v>
      </c>
      <c r="K19" s="40" t="s">
        <v>61</v>
      </c>
      <c r="L19" s="80" t="s">
        <v>62</v>
      </c>
      <c r="M19" s="41" t="s">
        <v>37</v>
      </c>
      <c r="N19" s="41" t="s">
        <v>32</v>
      </c>
      <c r="O19" s="41">
        <v>2</v>
      </c>
      <c r="P19" s="41">
        <v>0</v>
      </c>
      <c r="Q19" s="41">
        <v>0</v>
      </c>
      <c r="R19" s="41">
        <v>2</v>
      </c>
      <c r="S19" s="41">
        <v>1</v>
      </c>
    </row>
    <row r="20" spans="1:23" x14ac:dyDescent="0.2">
      <c r="A20" s="15"/>
      <c r="B20" s="25" t="s">
        <v>63</v>
      </c>
      <c r="C20" s="26"/>
      <c r="D20" s="15"/>
      <c r="E20" s="26">
        <f t="shared" ref="E20:I20" si="0">SUM(E10:E19)</f>
        <v>22</v>
      </c>
      <c r="F20" s="81">
        <f t="shared" si="0"/>
        <v>4</v>
      </c>
      <c r="G20" s="81">
        <f t="shared" si="0"/>
        <v>0</v>
      </c>
      <c r="H20" s="26">
        <f t="shared" si="0"/>
        <v>24</v>
      </c>
      <c r="I20" s="26">
        <f t="shared" si="0"/>
        <v>30</v>
      </c>
      <c r="K20" s="15"/>
      <c r="L20" s="25" t="s">
        <v>63</v>
      </c>
      <c r="M20" s="26"/>
      <c r="N20" s="15"/>
      <c r="O20" s="26">
        <f t="shared" ref="O20:S20" si="1">SUM(O10:O19)</f>
        <v>22</v>
      </c>
      <c r="P20" s="26">
        <f t="shared" si="1"/>
        <v>4</v>
      </c>
      <c r="Q20" s="26">
        <f t="shared" si="1"/>
        <v>0</v>
      </c>
      <c r="R20" s="26">
        <f t="shared" si="1"/>
        <v>24</v>
      </c>
      <c r="S20" s="26">
        <f t="shared" si="1"/>
        <v>30</v>
      </c>
    </row>
    <row r="21" spans="1:23" x14ac:dyDescent="0.2">
      <c r="A21" s="15"/>
      <c r="B21" s="27" t="s">
        <v>64</v>
      </c>
      <c r="C21" s="15"/>
      <c r="D21" s="15"/>
      <c r="E21" s="15"/>
      <c r="F21" s="15"/>
      <c r="G21" s="15"/>
      <c r="H21" s="15"/>
      <c r="I21" s="26">
        <f>SUMIF(D10:D19,"=UE",I10:I19)</f>
        <v>9</v>
      </c>
      <c r="K21" s="15"/>
      <c r="L21" s="27" t="s">
        <v>64</v>
      </c>
      <c r="M21" s="15"/>
      <c r="N21" s="15"/>
      <c r="O21" s="15"/>
      <c r="P21" s="15"/>
      <c r="Q21" s="15"/>
      <c r="R21" s="15"/>
      <c r="S21" s="26">
        <f>SUMIF(N10:N19,"=UE",S10:S19)</f>
        <v>9</v>
      </c>
    </row>
    <row r="22" spans="1:23" x14ac:dyDescent="0.2">
      <c r="A22" s="57"/>
      <c r="B22" s="58" t="s">
        <v>65</v>
      </c>
      <c r="C22" s="57"/>
      <c r="D22" s="57"/>
      <c r="E22" s="57"/>
      <c r="F22" s="57"/>
      <c r="G22" s="57"/>
      <c r="H22" s="57"/>
      <c r="I22" s="59">
        <f>SUMIF(C10:C19,"=S",I10:I19)</f>
        <v>3</v>
      </c>
      <c r="K22" s="57"/>
      <c r="L22" s="58" t="s">
        <v>65</v>
      </c>
      <c r="M22" s="57"/>
      <c r="N22" s="57"/>
      <c r="O22" s="57"/>
      <c r="P22" s="57"/>
      <c r="Q22" s="57"/>
      <c r="R22" s="60"/>
      <c r="S22" s="59">
        <f>SUMIF(M10:M19,"=S",S10:S19)</f>
        <v>3</v>
      </c>
    </row>
    <row r="23" spans="1:23" x14ac:dyDescent="0.2">
      <c r="A23" s="61"/>
      <c r="B23" s="62" t="s">
        <v>66</v>
      </c>
      <c r="C23" s="61"/>
      <c r="D23" s="61"/>
      <c r="E23" s="61"/>
      <c r="F23" s="61"/>
      <c r="G23" s="61"/>
      <c r="H23" s="61"/>
      <c r="I23" s="63">
        <f>SUMIF(C10:C19,"=ÜS",I10:I19)</f>
        <v>3</v>
      </c>
      <c r="K23" s="61"/>
      <c r="L23" s="62" t="s">
        <v>66</v>
      </c>
      <c r="M23" s="61"/>
      <c r="N23" s="61"/>
      <c r="O23" s="61"/>
      <c r="P23" s="61"/>
      <c r="Q23" s="61"/>
      <c r="R23" s="64"/>
      <c r="S23" s="63">
        <f>SUMIF(M10:M19,"=ÜS",S10:S19)</f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36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37" t="s">
        <v>402</v>
      </c>
      <c r="B27" s="14" t="s">
        <v>403</v>
      </c>
      <c r="C27" s="15" t="s">
        <v>23</v>
      </c>
      <c r="D27" s="15" t="s">
        <v>24</v>
      </c>
      <c r="E27" s="15">
        <v>2</v>
      </c>
      <c r="F27" s="15">
        <v>4</v>
      </c>
      <c r="G27" s="15">
        <v>0</v>
      </c>
      <c r="H27" s="15">
        <v>4</v>
      </c>
      <c r="I27" s="15">
        <v>6</v>
      </c>
      <c r="K27" s="14" t="s">
        <v>404</v>
      </c>
      <c r="L27" s="14" t="s">
        <v>405</v>
      </c>
      <c r="M27" s="15" t="s">
        <v>23</v>
      </c>
      <c r="N27" s="15" t="s">
        <v>24</v>
      </c>
      <c r="O27" s="15">
        <v>2</v>
      </c>
      <c r="P27" s="15">
        <v>2</v>
      </c>
      <c r="Q27" s="15">
        <v>0</v>
      </c>
      <c r="R27" s="15">
        <v>3</v>
      </c>
      <c r="S27" s="15">
        <v>4</v>
      </c>
    </row>
    <row r="28" spans="1:23" x14ac:dyDescent="0.2">
      <c r="A28" s="37" t="s">
        <v>406</v>
      </c>
      <c r="B28" s="14" t="s">
        <v>407</v>
      </c>
      <c r="C28" s="15" t="s">
        <v>23</v>
      </c>
      <c r="D28" s="15" t="s">
        <v>24</v>
      </c>
      <c r="E28" s="15">
        <v>2</v>
      </c>
      <c r="F28" s="15">
        <v>4</v>
      </c>
      <c r="G28" s="15">
        <v>0</v>
      </c>
      <c r="H28" s="15">
        <v>4</v>
      </c>
      <c r="I28" s="15">
        <v>6</v>
      </c>
      <c r="K28" s="14" t="s">
        <v>408</v>
      </c>
      <c r="L28" s="14" t="s">
        <v>409</v>
      </c>
      <c r="M28" s="15" t="s">
        <v>23</v>
      </c>
      <c r="N28" s="15" t="s">
        <v>24</v>
      </c>
      <c r="O28" s="15">
        <v>2</v>
      </c>
      <c r="P28" s="15">
        <v>2</v>
      </c>
      <c r="Q28" s="15">
        <v>0</v>
      </c>
      <c r="R28" s="15">
        <v>3</v>
      </c>
      <c r="S28" s="15">
        <v>4</v>
      </c>
    </row>
    <row r="29" spans="1:23" x14ac:dyDescent="0.2">
      <c r="A29" s="37" t="s">
        <v>410</v>
      </c>
      <c r="B29" s="14" t="s">
        <v>411</v>
      </c>
      <c r="C29" s="15" t="s">
        <v>23</v>
      </c>
      <c r="D29" s="15" t="s">
        <v>24</v>
      </c>
      <c r="E29" s="15">
        <v>2</v>
      </c>
      <c r="F29" s="15">
        <v>0</v>
      </c>
      <c r="G29" s="15">
        <v>0</v>
      </c>
      <c r="H29" s="15">
        <v>2</v>
      </c>
      <c r="I29" s="15">
        <v>4</v>
      </c>
      <c r="K29" s="14" t="s">
        <v>412</v>
      </c>
      <c r="L29" s="14" t="s">
        <v>413</v>
      </c>
      <c r="M29" s="15" t="s">
        <v>23</v>
      </c>
      <c r="N29" s="15" t="s">
        <v>24</v>
      </c>
      <c r="O29" s="15">
        <v>2</v>
      </c>
      <c r="P29" s="15">
        <v>0</v>
      </c>
      <c r="Q29" s="15">
        <v>0</v>
      </c>
      <c r="R29" s="15">
        <v>2</v>
      </c>
      <c r="S29" s="15">
        <v>2</v>
      </c>
    </row>
    <row r="30" spans="1:23" x14ac:dyDescent="0.2">
      <c r="A30" s="37" t="s">
        <v>414</v>
      </c>
      <c r="B30" s="14" t="s">
        <v>211</v>
      </c>
      <c r="C30" s="15" t="s">
        <v>23</v>
      </c>
      <c r="D30" s="15" t="s">
        <v>24</v>
      </c>
      <c r="E30" s="15">
        <v>2</v>
      </c>
      <c r="F30" s="15">
        <v>0</v>
      </c>
      <c r="G30" s="15">
        <v>0</v>
      </c>
      <c r="H30" s="15">
        <v>2</v>
      </c>
      <c r="I30" s="15">
        <v>3</v>
      </c>
      <c r="K30" s="14" t="s">
        <v>415</v>
      </c>
      <c r="L30" s="14" t="s">
        <v>416</v>
      </c>
      <c r="M30" s="15" t="s">
        <v>23</v>
      </c>
      <c r="N30" s="15" t="s">
        <v>24</v>
      </c>
      <c r="O30" s="15">
        <v>2</v>
      </c>
      <c r="P30" s="15">
        <v>0</v>
      </c>
      <c r="Q30" s="15">
        <v>0</v>
      </c>
      <c r="R30" s="15">
        <v>2</v>
      </c>
      <c r="S30" s="15">
        <v>2</v>
      </c>
    </row>
    <row r="31" spans="1:23" x14ac:dyDescent="0.2">
      <c r="A31" s="37" t="s">
        <v>417</v>
      </c>
      <c r="B31" s="14" t="s">
        <v>418</v>
      </c>
      <c r="C31" s="15" t="s">
        <v>23</v>
      </c>
      <c r="D31" s="15" t="s">
        <v>24</v>
      </c>
      <c r="E31" s="15">
        <v>2</v>
      </c>
      <c r="F31" s="15">
        <v>2</v>
      </c>
      <c r="G31" s="15">
        <v>0</v>
      </c>
      <c r="H31" s="15">
        <v>3</v>
      </c>
      <c r="I31" s="15">
        <v>5</v>
      </c>
      <c r="K31" s="14" t="s">
        <v>419</v>
      </c>
      <c r="L31" s="14" t="s">
        <v>420</v>
      </c>
      <c r="M31" s="15" t="s">
        <v>23</v>
      </c>
      <c r="N31" s="15" t="s">
        <v>24</v>
      </c>
      <c r="O31" s="15">
        <v>2</v>
      </c>
      <c r="P31" s="15">
        <v>4</v>
      </c>
      <c r="Q31" s="15">
        <v>0</v>
      </c>
      <c r="R31" s="15">
        <v>4</v>
      </c>
      <c r="S31" s="15">
        <v>4</v>
      </c>
    </row>
    <row r="32" spans="1:23" x14ac:dyDescent="0.2">
      <c r="A32" s="55" t="s">
        <v>143</v>
      </c>
      <c r="B32" s="82" t="s">
        <v>91</v>
      </c>
      <c r="C32" s="56" t="s">
        <v>31</v>
      </c>
      <c r="D32" s="56" t="s">
        <v>32</v>
      </c>
      <c r="E32" s="56">
        <v>2</v>
      </c>
      <c r="F32" s="56">
        <v>0</v>
      </c>
      <c r="G32" s="56">
        <v>0</v>
      </c>
      <c r="H32" s="56">
        <v>2</v>
      </c>
      <c r="I32" s="56">
        <v>3</v>
      </c>
      <c r="K32" s="14" t="s">
        <v>421</v>
      </c>
      <c r="L32" s="14" t="s">
        <v>89</v>
      </c>
      <c r="M32" s="15" t="s">
        <v>23</v>
      </c>
      <c r="N32" s="15" t="s">
        <v>24</v>
      </c>
      <c r="O32" s="15">
        <v>0</v>
      </c>
      <c r="P32" s="15">
        <v>2</v>
      </c>
      <c r="Q32" s="15">
        <v>0</v>
      </c>
      <c r="R32" s="15">
        <v>1</v>
      </c>
      <c r="S32" s="15">
        <v>8</v>
      </c>
    </row>
    <row r="33" spans="1:19" x14ac:dyDescent="0.2">
      <c r="A33" s="38" t="s">
        <v>145</v>
      </c>
      <c r="B33" s="21" t="s">
        <v>95</v>
      </c>
      <c r="C33" s="21" t="s">
        <v>42</v>
      </c>
      <c r="D33" s="22" t="s">
        <v>32</v>
      </c>
      <c r="E33" s="22">
        <v>2</v>
      </c>
      <c r="F33" s="22">
        <v>0</v>
      </c>
      <c r="G33" s="22">
        <v>0</v>
      </c>
      <c r="H33" s="22">
        <v>2</v>
      </c>
      <c r="I33" s="22">
        <v>3</v>
      </c>
      <c r="K33" s="82" t="s">
        <v>147</v>
      </c>
      <c r="L33" s="55" t="s">
        <v>93</v>
      </c>
      <c r="M33" s="56" t="s">
        <v>31</v>
      </c>
      <c r="N33" s="56" t="s">
        <v>32</v>
      </c>
      <c r="O33" s="56">
        <v>2</v>
      </c>
      <c r="P33" s="56">
        <v>0</v>
      </c>
      <c r="Q33" s="56">
        <v>0</v>
      </c>
      <c r="R33" s="56">
        <f t="shared" ref="R33:R35" si="2">O33+(P33+Q33)/2</f>
        <v>2</v>
      </c>
      <c r="S33" s="56">
        <v>3</v>
      </c>
    </row>
    <row r="34" spans="1:19" x14ac:dyDescent="0.2">
      <c r="A34" s="44"/>
      <c r="B34" s="44"/>
      <c r="C34" s="44"/>
      <c r="D34" s="42"/>
      <c r="E34" s="42"/>
      <c r="F34" s="44"/>
      <c r="G34" s="44"/>
      <c r="H34" s="44"/>
      <c r="I34" s="44"/>
      <c r="K34" s="21" t="s">
        <v>229</v>
      </c>
      <c r="L34" s="38" t="s">
        <v>97</v>
      </c>
      <c r="M34" s="22" t="s">
        <v>42</v>
      </c>
      <c r="N34" s="22" t="s">
        <v>32</v>
      </c>
      <c r="O34" s="22">
        <v>2</v>
      </c>
      <c r="P34" s="22">
        <v>0</v>
      </c>
      <c r="Q34" s="22">
        <v>0</v>
      </c>
      <c r="R34" s="22">
        <f t="shared" si="2"/>
        <v>2</v>
      </c>
      <c r="S34" s="22">
        <v>3</v>
      </c>
    </row>
    <row r="35" spans="1:19" x14ac:dyDescent="0.2">
      <c r="A35" s="30"/>
      <c r="B35" s="31" t="s">
        <v>63</v>
      </c>
      <c r="C35" s="162"/>
      <c r="D35" s="164"/>
      <c r="E35" s="32">
        <f>SUM(E27:E34)</f>
        <v>14</v>
      </c>
      <c r="F35" s="144">
        <v>10</v>
      </c>
      <c r="G35" s="32">
        <f>SUM(G27:G34)</f>
        <v>0</v>
      </c>
      <c r="H35" s="32">
        <f>E35+(F35+G35)/2</f>
        <v>19</v>
      </c>
      <c r="I35" s="32">
        <f>SUM(I27:I34)</f>
        <v>30</v>
      </c>
      <c r="K35" s="30"/>
      <c r="L35" s="31" t="s">
        <v>63</v>
      </c>
      <c r="M35" s="32"/>
      <c r="N35" s="32"/>
      <c r="O35" s="32">
        <f t="shared" ref="O35:Q35" si="3">SUM(O27:O34)</f>
        <v>14</v>
      </c>
      <c r="P35" s="32">
        <f t="shared" si="3"/>
        <v>10</v>
      </c>
      <c r="Q35" s="32">
        <f t="shared" si="3"/>
        <v>0</v>
      </c>
      <c r="R35" s="32">
        <f t="shared" si="2"/>
        <v>19</v>
      </c>
      <c r="S35" s="32">
        <f>SUM(S27:S34)</f>
        <v>30</v>
      </c>
    </row>
    <row r="36" spans="1:19" x14ac:dyDescent="0.2">
      <c r="A36" s="15"/>
      <c r="B36" s="27" t="s">
        <v>64</v>
      </c>
      <c r="C36" s="15"/>
      <c r="D36" s="15"/>
      <c r="E36" s="15"/>
      <c r="F36" s="15"/>
      <c r="G36" s="15"/>
      <c r="H36" s="15"/>
      <c r="I36" s="26">
        <f>SUMIF(D27:D34,"=UE",I27:I34)</f>
        <v>6</v>
      </c>
      <c r="K36" s="15"/>
      <c r="L36" s="27" t="s">
        <v>64</v>
      </c>
      <c r="M36" s="15"/>
      <c r="N36" s="15"/>
      <c r="O36" s="15"/>
      <c r="P36" s="15"/>
      <c r="Q36" s="15"/>
      <c r="R36" s="14"/>
      <c r="S36" s="26">
        <f>SUMIF(N27:N34,"=UE",S27:S34)</f>
        <v>6</v>
      </c>
    </row>
    <row r="37" spans="1:19" x14ac:dyDescent="0.2">
      <c r="A37" s="57"/>
      <c r="B37" s="58" t="s">
        <v>65</v>
      </c>
      <c r="C37" s="57"/>
      <c r="D37" s="57"/>
      <c r="E37" s="57"/>
      <c r="F37" s="57"/>
      <c r="G37" s="57"/>
      <c r="H37" s="57"/>
      <c r="I37" s="59">
        <f>SUMIF(C27:C34,"=S",I27:I34)</f>
        <v>3</v>
      </c>
      <c r="K37" s="57"/>
      <c r="L37" s="58" t="s">
        <v>65</v>
      </c>
      <c r="M37" s="57"/>
      <c r="N37" s="57"/>
      <c r="O37" s="57"/>
      <c r="P37" s="57"/>
      <c r="Q37" s="57"/>
      <c r="R37" s="60"/>
      <c r="S37" s="59">
        <f>SUMIF(M27:M34,"=S",S27:S34)</f>
        <v>3</v>
      </c>
    </row>
    <row r="38" spans="1:19" x14ac:dyDescent="0.2">
      <c r="A38" s="61"/>
      <c r="B38" s="62" t="s">
        <v>66</v>
      </c>
      <c r="C38" s="61"/>
      <c r="D38" s="61"/>
      <c r="E38" s="61"/>
      <c r="F38" s="61"/>
      <c r="G38" s="61"/>
      <c r="H38" s="61"/>
      <c r="I38" s="63">
        <f>SUMIF(C27:C34,"=ÜS",I27:I34)</f>
        <v>3</v>
      </c>
      <c r="K38" s="61"/>
      <c r="L38" s="62" t="s">
        <v>66</v>
      </c>
      <c r="M38" s="61"/>
      <c r="N38" s="61"/>
      <c r="O38" s="61"/>
      <c r="P38" s="61"/>
      <c r="Q38" s="61"/>
      <c r="R38" s="64"/>
      <c r="S38" s="63">
        <f>SUMIF(M27:M34,"=ÜS",S27:S34)</f>
        <v>3</v>
      </c>
    </row>
    <row r="39" spans="1:19" x14ac:dyDescent="0.2">
      <c r="A39" s="35"/>
      <c r="C39" s="35"/>
      <c r="D39" s="35"/>
      <c r="E39" s="35"/>
      <c r="F39" s="35"/>
      <c r="G39" s="35"/>
      <c r="H39" s="35"/>
      <c r="I39" s="35"/>
      <c r="K39" s="35"/>
      <c r="M39" s="35"/>
      <c r="N39" s="35"/>
      <c r="O39" s="35"/>
      <c r="P39" s="35"/>
      <c r="Q39" s="35"/>
    </row>
    <row r="40" spans="1:19" x14ac:dyDescent="0.2">
      <c r="A40" s="35"/>
      <c r="B40" s="36"/>
      <c r="C40" s="35"/>
      <c r="D40" s="35"/>
      <c r="E40" s="35"/>
      <c r="F40" s="35"/>
      <c r="G40" s="35"/>
      <c r="H40" s="35"/>
      <c r="I40" s="35"/>
      <c r="K40" s="35"/>
      <c r="M40" s="35"/>
      <c r="N40" s="35"/>
      <c r="O40" s="35"/>
      <c r="P40" s="35"/>
      <c r="Q40" s="35"/>
    </row>
  </sheetData>
  <mergeCells count="18">
    <mergeCell ref="A24:S24"/>
    <mergeCell ref="A25:I25"/>
    <mergeCell ref="K25:S25"/>
    <mergeCell ref="C35:D35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9 C27:C34 M27:M34">
      <formula1>$U$10:$U$14</formula1>
    </dataValidation>
    <dataValidation type="list" allowBlank="1" showErrorMessage="1" sqref="N10:N19 D27:D34 N27:N34">
      <formula1>$V$10:$V$13</formula1>
    </dataValidation>
    <dataValidation type="list" allowBlank="1" showErrorMessage="1" sqref="C10:C19">
      <formula1>$U$10:$U$15</formula1>
    </dataValidation>
    <dataValidation type="list" allowBlank="1" showErrorMessage="1" sqref="D10:D19">
      <formula1>$V$9:$V$13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workbookViewId="0">
      <selection activeCell="L13" sqref="L13"/>
    </sheetView>
  </sheetViews>
  <sheetFormatPr defaultColWidth="8.7109375" defaultRowHeight="12" x14ac:dyDescent="0.2"/>
  <cols>
    <col min="1" max="1" width="6.85546875" style="2" bestFit="1" customWidth="1"/>
    <col min="2" max="2" width="28.140625" style="2" bestFit="1" customWidth="1"/>
    <col min="3" max="3" width="4.42578125" style="2" bestFit="1" customWidth="1"/>
    <col min="4" max="4" width="5.85546875" style="2" bestFit="1" customWidth="1"/>
    <col min="5" max="6" width="3" style="2" bestFit="1" customWidth="1"/>
    <col min="7" max="7" width="1.85546875" style="2" bestFit="1" customWidth="1"/>
    <col min="8" max="8" width="3" style="2" bestFit="1" customWidth="1"/>
    <col min="9" max="9" width="5.28515625" style="2" bestFit="1" customWidth="1"/>
    <col min="10" max="10" width="2.5703125" style="2" customWidth="1"/>
    <col min="11" max="11" width="6.85546875" style="2" bestFit="1" customWidth="1"/>
    <col min="12" max="12" width="29.85546875" style="2" bestFit="1" customWidth="1"/>
    <col min="13" max="13" width="4.42578125" style="2" bestFit="1" customWidth="1"/>
    <col min="14" max="14" width="5.85546875" style="2" bestFit="1" customWidth="1"/>
    <col min="15" max="15" width="3" style="2" bestFit="1" customWidth="1"/>
    <col min="16" max="16" width="2" style="2" bestFit="1" customWidth="1"/>
    <col min="17" max="17" width="1.85546875" style="2" bestFit="1" customWidth="1"/>
    <col min="18" max="18" width="3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422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H20+R20+H34+R34</f>
        <v>83</v>
      </c>
      <c r="F5" s="156"/>
      <c r="G5" s="160" t="s">
        <v>4</v>
      </c>
      <c r="H5" s="156"/>
      <c r="I5" s="4">
        <f>I20+S20+I34+S34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(I23+S23+I37+S37)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((I22+S22+I36+S36+I23+S23+I37+S37)/I5*100)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((I21+S21+I35+S35)/I5)*100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36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65" t="s">
        <v>423</v>
      </c>
      <c r="B10" s="44" t="s">
        <v>22</v>
      </c>
      <c r="C10" s="15" t="s">
        <v>23</v>
      </c>
      <c r="D10" s="15" t="s">
        <v>24</v>
      </c>
      <c r="E10" s="66">
        <v>2</v>
      </c>
      <c r="F10" s="42">
        <v>0</v>
      </c>
      <c r="G10" s="42">
        <v>0</v>
      </c>
      <c r="H10" s="15">
        <f>E10+(F10+G10)/2</f>
        <v>2</v>
      </c>
      <c r="I10" s="15">
        <v>3</v>
      </c>
      <c r="K10" s="14" t="s">
        <v>424</v>
      </c>
      <c r="L10" s="14" t="s">
        <v>425</v>
      </c>
      <c r="M10" s="15" t="s">
        <v>23</v>
      </c>
      <c r="N10" s="15" t="s">
        <v>24</v>
      </c>
      <c r="O10" s="15">
        <v>2</v>
      </c>
      <c r="P10" s="15">
        <v>0</v>
      </c>
      <c r="Q10" s="15">
        <v>0</v>
      </c>
      <c r="R10" s="15">
        <v>2</v>
      </c>
      <c r="S10" s="15">
        <v>3</v>
      </c>
      <c r="U10" s="16" t="s">
        <v>23</v>
      </c>
      <c r="V10" s="16" t="s">
        <v>24</v>
      </c>
    </row>
    <row r="11" spans="1:23" x14ac:dyDescent="0.2">
      <c r="A11" s="65" t="s">
        <v>426</v>
      </c>
      <c r="B11" s="44" t="s">
        <v>427</v>
      </c>
      <c r="C11" s="15" t="s">
        <v>23</v>
      </c>
      <c r="D11" s="15" t="s">
        <v>24</v>
      </c>
      <c r="E11" s="66">
        <v>4</v>
      </c>
      <c r="F11" s="42">
        <v>0</v>
      </c>
      <c r="G11" s="42">
        <v>0</v>
      </c>
      <c r="H11" s="15">
        <f t="shared" ref="H11:H19" si="0">E11+(F11+G11)/2</f>
        <v>4</v>
      </c>
      <c r="I11" s="15">
        <v>4</v>
      </c>
      <c r="K11" s="14" t="s">
        <v>428</v>
      </c>
      <c r="L11" s="14" t="s">
        <v>429</v>
      </c>
      <c r="M11" s="15" t="s">
        <v>23</v>
      </c>
      <c r="N11" s="15" t="s">
        <v>24</v>
      </c>
      <c r="O11" s="15">
        <v>2</v>
      </c>
      <c r="P11" s="15">
        <v>2</v>
      </c>
      <c r="Q11" s="15">
        <v>0</v>
      </c>
      <c r="R11" s="15">
        <v>3</v>
      </c>
      <c r="S11" s="15">
        <v>5</v>
      </c>
      <c r="U11" s="16" t="s">
        <v>31</v>
      </c>
      <c r="V11" s="16" t="s">
        <v>32</v>
      </c>
    </row>
    <row r="12" spans="1:23" x14ac:dyDescent="0.2">
      <c r="A12" s="65" t="s">
        <v>430</v>
      </c>
      <c r="B12" s="14" t="s">
        <v>431</v>
      </c>
      <c r="C12" s="15" t="s">
        <v>23</v>
      </c>
      <c r="D12" s="15" t="s">
        <v>24</v>
      </c>
      <c r="E12" s="66">
        <v>2</v>
      </c>
      <c r="F12" s="42">
        <v>4</v>
      </c>
      <c r="G12" s="42">
        <v>0</v>
      </c>
      <c r="H12" s="15">
        <f t="shared" si="0"/>
        <v>4</v>
      </c>
      <c r="I12" s="15">
        <v>6</v>
      </c>
      <c r="K12" s="14" t="s">
        <v>432</v>
      </c>
      <c r="L12" s="14" t="s">
        <v>433</v>
      </c>
      <c r="M12" s="15" t="s">
        <v>23</v>
      </c>
      <c r="N12" s="15" t="s">
        <v>24</v>
      </c>
      <c r="O12" s="15">
        <v>2</v>
      </c>
      <c r="P12" s="15">
        <v>2</v>
      </c>
      <c r="Q12" s="15">
        <v>0</v>
      </c>
      <c r="R12" s="15">
        <v>3</v>
      </c>
      <c r="S12" s="15">
        <v>5</v>
      </c>
      <c r="U12" s="16" t="s">
        <v>37</v>
      </c>
      <c r="V12" s="16"/>
    </row>
    <row r="13" spans="1:23" x14ac:dyDescent="0.2">
      <c r="A13" s="17" t="s">
        <v>434</v>
      </c>
      <c r="B13" s="14" t="s">
        <v>435</v>
      </c>
      <c r="C13" s="15" t="s">
        <v>23</v>
      </c>
      <c r="D13" s="15" t="s">
        <v>24</v>
      </c>
      <c r="E13" s="66">
        <v>2</v>
      </c>
      <c r="F13" s="42">
        <v>2</v>
      </c>
      <c r="G13" s="42">
        <v>0</v>
      </c>
      <c r="H13" s="15">
        <f t="shared" si="0"/>
        <v>3</v>
      </c>
      <c r="I13" s="15">
        <v>5</v>
      </c>
      <c r="K13" s="137" t="s">
        <v>436</v>
      </c>
      <c r="L13" s="137" t="s">
        <v>102</v>
      </c>
      <c r="M13" s="136" t="s">
        <v>23</v>
      </c>
      <c r="N13" s="136" t="s">
        <v>24</v>
      </c>
      <c r="O13" s="136">
        <v>4</v>
      </c>
      <c r="P13" s="136">
        <v>0</v>
      </c>
      <c r="Q13" s="136">
        <v>0</v>
      </c>
      <c r="R13" s="136">
        <v>4</v>
      </c>
      <c r="S13" s="136">
        <v>4</v>
      </c>
      <c r="U13" s="16" t="s">
        <v>42</v>
      </c>
      <c r="V13" s="16"/>
    </row>
    <row r="14" spans="1:23" x14ac:dyDescent="0.2">
      <c r="A14" s="17" t="s">
        <v>437</v>
      </c>
      <c r="B14" s="14" t="s">
        <v>438</v>
      </c>
      <c r="C14" s="15" t="s">
        <v>23</v>
      </c>
      <c r="D14" s="15" t="s">
        <v>24</v>
      </c>
      <c r="E14" s="18">
        <v>2</v>
      </c>
      <c r="F14" s="15">
        <v>0</v>
      </c>
      <c r="G14" s="15">
        <v>0</v>
      </c>
      <c r="H14" s="15">
        <f t="shared" si="0"/>
        <v>2</v>
      </c>
      <c r="I14" s="15">
        <v>3</v>
      </c>
      <c r="K14" s="137" t="s">
        <v>439</v>
      </c>
      <c r="L14" s="137" t="s">
        <v>440</v>
      </c>
      <c r="M14" s="136" t="s">
        <v>23</v>
      </c>
      <c r="N14" s="136" t="s">
        <v>24</v>
      </c>
      <c r="O14" s="136">
        <v>2</v>
      </c>
      <c r="P14" s="136">
        <v>2</v>
      </c>
      <c r="Q14" s="136">
        <v>0</v>
      </c>
      <c r="R14" s="136">
        <v>3</v>
      </c>
      <c r="S14" s="136">
        <v>4</v>
      </c>
    </row>
    <row r="15" spans="1:23" x14ac:dyDescent="0.2">
      <c r="A15" s="69" t="s">
        <v>441</v>
      </c>
      <c r="B15" s="19" t="s">
        <v>44</v>
      </c>
      <c r="C15" s="20" t="s">
        <v>31</v>
      </c>
      <c r="D15" s="20" t="s">
        <v>32</v>
      </c>
      <c r="E15" s="70">
        <v>2</v>
      </c>
      <c r="F15" s="20">
        <v>0</v>
      </c>
      <c r="G15" s="20">
        <v>0</v>
      </c>
      <c r="H15" s="57">
        <f t="shared" si="0"/>
        <v>2</v>
      </c>
      <c r="I15" s="20">
        <v>3</v>
      </c>
      <c r="K15" s="19" t="s">
        <v>119</v>
      </c>
      <c r="L15" s="19" t="s">
        <v>46</v>
      </c>
      <c r="M15" s="20" t="s">
        <v>31</v>
      </c>
      <c r="N15" s="20" t="s">
        <v>32</v>
      </c>
      <c r="O15" s="20">
        <v>2</v>
      </c>
      <c r="P15" s="20">
        <v>0</v>
      </c>
      <c r="Q15" s="20">
        <v>0</v>
      </c>
      <c r="R15" s="20">
        <v>2</v>
      </c>
      <c r="S15" s="20">
        <v>3</v>
      </c>
    </row>
    <row r="16" spans="1:23" x14ac:dyDescent="0.2">
      <c r="A16" s="72" t="s">
        <v>369</v>
      </c>
      <c r="B16" s="21" t="s">
        <v>48</v>
      </c>
      <c r="C16" s="22" t="s">
        <v>42</v>
      </c>
      <c r="D16" s="22" t="s">
        <v>32</v>
      </c>
      <c r="E16" s="73">
        <v>2</v>
      </c>
      <c r="F16" s="22">
        <v>0</v>
      </c>
      <c r="G16" s="22">
        <v>0</v>
      </c>
      <c r="H16" s="61">
        <f t="shared" si="0"/>
        <v>2</v>
      </c>
      <c r="I16" s="22">
        <v>3</v>
      </c>
      <c r="K16" s="21" t="s">
        <v>122</v>
      </c>
      <c r="L16" s="21" t="s">
        <v>50</v>
      </c>
      <c r="M16" s="22" t="s">
        <v>42</v>
      </c>
      <c r="N16" s="22" t="s">
        <v>32</v>
      </c>
      <c r="O16" s="22">
        <v>2</v>
      </c>
      <c r="P16" s="22">
        <v>0</v>
      </c>
      <c r="Q16" s="22">
        <v>0</v>
      </c>
      <c r="R16" s="22">
        <v>2</v>
      </c>
      <c r="S16" s="22">
        <v>3</v>
      </c>
    </row>
    <row r="17" spans="1:23" x14ac:dyDescent="0.2">
      <c r="A17" s="102" t="s">
        <v>51</v>
      </c>
      <c r="B17" s="113" t="s">
        <v>52</v>
      </c>
      <c r="C17" s="104" t="s">
        <v>37</v>
      </c>
      <c r="D17" s="104" t="s">
        <v>32</v>
      </c>
      <c r="E17" s="109">
        <v>2</v>
      </c>
      <c r="F17" s="104">
        <v>0</v>
      </c>
      <c r="G17" s="104">
        <v>0</v>
      </c>
      <c r="H17" s="87">
        <f t="shared" si="0"/>
        <v>2</v>
      </c>
      <c r="I17" s="104">
        <v>1</v>
      </c>
      <c r="K17" s="102" t="s">
        <v>51</v>
      </c>
      <c r="L17" s="113" t="s">
        <v>54</v>
      </c>
      <c r="M17" s="104" t="s">
        <v>37</v>
      </c>
      <c r="N17" s="104" t="s">
        <v>32</v>
      </c>
      <c r="O17" s="104">
        <v>2</v>
      </c>
      <c r="P17" s="104">
        <v>0</v>
      </c>
      <c r="Q17" s="104">
        <v>0</v>
      </c>
      <c r="R17" s="104">
        <v>2</v>
      </c>
      <c r="S17" s="104">
        <v>1</v>
      </c>
    </row>
    <row r="18" spans="1:23" x14ac:dyDescent="0.2">
      <c r="A18" s="102" t="s">
        <v>55</v>
      </c>
      <c r="B18" s="113" t="s">
        <v>56</v>
      </c>
      <c r="C18" s="104" t="s">
        <v>37</v>
      </c>
      <c r="D18" s="104" t="s">
        <v>32</v>
      </c>
      <c r="E18" s="109">
        <v>2</v>
      </c>
      <c r="F18" s="104">
        <v>0</v>
      </c>
      <c r="G18" s="104">
        <v>0</v>
      </c>
      <c r="H18" s="87">
        <f t="shared" si="0"/>
        <v>2</v>
      </c>
      <c r="I18" s="104">
        <v>1</v>
      </c>
      <c r="K18" s="102" t="s">
        <v>55</v>
      </c>
      <c r="L18" s="113" t="s">
        <v>58</v>
      </c>
      <c r="M18" s="104" t="s">
        <v>37</v>
      </c>
      <c r="N18" s="104" t="s">
        <v>32</v>
      </c>
      <c r="O18" s="104">
        <v>2</v>
      </c>
      <c r="P18" s="104">
        <v>0</v>
      </c>
      <c r="Q18" s="104">
        <v>0</v>
      </c>
      <c r="R18" s="104">
        <v>2</v>
      </c>
      <c r="S18" s="104">
        <v>1</v>
      </c>
    </row>
    <row r="19" spans="1:23" x14ac:dyDescent="0.2">
      <c r="A19" s="102" t="s">
        <v>59</v>
      </c>
      <c r="B19" s="113" t="s">
        <v>167</v>
      </c>
      <c r="C19" s="104" t="s">
        <v>37</v>
      </c>
      <c r="D19" s="104" t="s">
        <v>32</v>
      </c>
      <c r="E19" s="109">
        <v>2</v>
      </c>
      <c r="F19" s="104">
        <v>0</v>
      </c>
      <c r="G19" s="104">
        <v>0</v>
      </c>
      <c r="H19" s="87">
        <f t="shared" si="0"/>
        <v>2</v>
      </c>
      <c r="I19" s="104">
        <v>1</v>
      </c>
      <c r="K19" s="102" t="s">
        <v>61</v>
      </c>
      <c r="L19" s="113" t="s">
        <v>168</v>
      </c>
      <c r="M19" s="104" t="s">
        <v>37</v>
      </c>
      <c r="N19" s="104" t="s">
        <v>32</v>
      </c>
      <c r="O19" s="104">
        <v>2</v>
      </c>
      <c r="P19" s="104">
        <v>0</v>
      </c>
      <c r="Q19" s="104">
        <v>0</v>
      </c>
      <c r="R19" s="104">
        <v>2</v>
      </c>
      <c r="S19" s="104">
        <v>1</v>
      </c>
    </row>
    <row r="20" spans="1:23" x14ac:dyDescent="0.2">
      <c r="A20" s="15"/>
      <c r="B20" s="25" t="s">
        <v>63</v>
      </c>
      <c r="C20" s="26"/>
      <c r="D20" s="14"/>
      <c r="E20" s="26">
        <f t="shared" ref="E20:G20" si="1">SUM(E10:E19)</f>
        <v>22</v>
      </c>
      <c r="F20" s="26">
        <f t="shared" si="1"/>
        <v>6</v>
      </c>
      <c r="G20" s="26">
        <f t="shared" si="1"/>
        <v>0</v>
      </c>
      <c r="H20" s="15">
        <f>E20+(F20+G20)/2</f>
        <v>25</v>
      </c>
      <c r="I20" s="26">
        <f>SUM(I10:I19)</f>
        <v>30</v>
      </c>
      <c r="K20" s="15"/>
      <c r="L20" s="25" t="s">
        <v>63</v>
      </c>
      <c r="M20" s="26"/>
      <c r="N20" s="14"/>
      <c r="O20" s="26">
        <f t="shared" ref="O20:Q20" si="2">SUM(O10:O19)</f>
        <v>22</v>
      </c>
      <c r="P20" s="26">
        <f t="shared" si="2"/>
        <v>6</v>
      </c>
      <c r="Q20" s="26">
        <f t="shared" si="2"/>
        <v>0</v>
      </c>
      <c r="R20" s="26">
        <f>O20+(P20+Q20)/2</f>
        <v>25</v>
      </c>
      <c r="S20" s="26">
        <f>SUM(S10:S19)</f>
        <v>30</v>
      </c>
    </row>
    <row r="21" spans="1:23" x14ac:dyDescent="0.2">
      <c r="A21" s="15"/>
      <c r="B21" s="27" t="s">
        <v>64</v>
      </c>
      <c r="C21" s="15"/>
      <c r="D21" s="14"/>
      <c r="E21" s="15"/>
      <c r="F21" s="15"/>
      <c r="G21" s="15"/>
      <c r="H21" s="15"/>
      <c r="I21" s="26">
        <v>9</v>
      </c>
      <c r="K21" s="15"/>
      <c r="L21" s="27" t="s">
        <v>64</v>
      </c>
      <c r="M21" s="15"/>
      <c r="N21" s="14"/>
      <c r="O21" s="15"/>
      <c r="P21" s="15"/>
      <c r="Q21" s="15"/>
      <c r="R21" s="15"/>
      <c r="S21" s="26">
        <f>SUMIF(N10:N19,"=UE",S10:S19)</f>
        <v>9</v>
      </c>
    </row>
    <row r="22" spans="1:23" x14ac:dyDescent="0.2">
      <c r="A22" s="20"/>
      <c r="B22" s="28" t="s">
        <v>65</v>
      </c>
      <c r="C22" s="20"/>
      <c r="D22" s="19"/>
      <c r="E22" s="20"/>
      <c r="F22" s="20"/>
      <c r="G22" s="20"/>
      <c r="H22" s="20"/>
      <c r="I22" s="29">
        <v>3</v>
      </c>
      <c r="K22" s="20"/>
      <c r="L22" s="28" t="s">
        <v>65</v>
      </c>
      <c r="M22" s="20"/>
      <c r="N22" s="19"/>
      <c r="O22" s="20"/>
      <c r="P22" s="20"/>
      <c r="Q22" s="20"/>
      <c r="R22" s="20"/>
      <c r="S22" s="29">
        <v>3</v>
      </c>
    </row>
    <row r="23" spans="1:23" x14ac:dyDescent="0.2">
      <c r="A23" s="45"/>
      <c r="B23" s="46" t="s">
        <v>169</v>
      </c>
      <c r="C23" s="45"/>
      <c r="D23" s="84"/>
      <c r="E23" s="45"/>
      <c r="F23" s="45"/>
      <c r="G23" s="45"/>
      <c r="H23" s="45"/>
      <c r="I23" s="47">
        <v>3</v>
      </c>
      <c r="K23" s="45"/>
      <c r="L23" s="46" t="s">
        <v>169</v>
      </c>
      <c r="M23" s="45"/>
      <c r="N23" s="84"/>
      <c r="O23" s="45"/>
      <c r="P23" s="45"/>
      <c r="Q23" s="45"/>
      <c r="R23" s="45"/>
      <c r="S23" s="47"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36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14" t="s">
        <v>442</v>
      </c>
      <c r="B27" s="14" t="s">
        <v>443</v>
      </c>
      <c r="C27" s="15" t="s">
        <v>23</v>
      </c>
      <c r="D27" s="15" t="s">
        <v>24</v>
      </c>
      <c r="E27" s="15">
        <v>2</v>
      </c>
      <c r="F27" s="15">
        <v>2</v>
      </c>
      <c r="G27" s="15">
        <v>0</v>
      </c>
      <c r="H27" s="15">
        <v>3</v>
      </c>
      <c r="I27" s="15">
        <v>4</v>
      </c>
      <c r="K27" s="14" t="s">
        <v>444</v>
      </c>
      <c r="L27" s="14" t="s">
        <v>445</v>
      </c>
      <c r="M27" s="15" t="s">
        <v>23</v>
      </c>
      <c r="N27" s="15" t="s">
        <v>24</v>
      </c>
      <c r="O27" s="15">
        <v>2</v>
      </c>
      <c r="P27" s="15">
        <v>2</v>
      </c>
      <c r="Q27" s="15">
        <v>0</v>
      </c>
      <c r="R27" s="15">
        <v>3</v>
      </c>
      <c r="S27" s="15">
        <v>4</v>
      </c>
    </row>
    <row r="28" spans="1:23" x14ac:dyDescent="0.2">
      <c r="A28" s="14" t="s">
        <v>446</v>
      </c>
      <c r="B28" s="14" t="s">
        <v>447</v>
      </c>
      <c r="C28" s="15" t="s">
        <v>23</v>
      </c>
      <c r="D28" s="15" t="s">
        <v>24</v>
      </c>
      <c r="E28" s="15">
        <v>2</v>
      </c>
      <c r="F28" s="15">
        <v>2</v>
      </c>
      <c r="G28" s="15">
        <v>0</v>
      </c>
      <c r="H28" s="15">
        <v>3</v>
      </c>
      <c r="I28" s="15">
        <v>3</v>
      </c>
      <c r="K28" s="14" t="s">
        <v>448</v>
      </c>
      <c r="L28" s="14" t="s">
        <v>449</v>
      </c>
      <c r="M28" s="15" t="s">
        <v>23</v>
      </c>
      <c r="N28" s="15" t="s">
        <v>24</v>
      </c>
      <c r="O28" s="15">
        <v>2</v>
      </c>
      <c r="P28" s="15">
        <v>4</v>
      </c>
      <c r="Q28" s="15">
        <v>0</v>
      </c>
      <c r="R28" s="15">
        <v>4</v>
      </c>
      <c r="S28" s="15">
        <v>12</v>
      </c>
    </row>
    <row r="29" spans="1:23" x14ac:dyDescent="0.2">
      <c r="A29" s="14" t="s">
        <v>450</v>
      </c>
      <c r="B29" s="14" t="s">
        <v>451</v>
      </c>
      <c r="C29" s="15" t="s">
        <v>23</v>
      </c>
      <c r="D29" s="15" t="s">
        <v>24</v>
      </c>
      <c r="E29" s="15">
        <v>2</v>
      </c>
      <c r="F29" s="15">
        <v>2</v>
      </c>
      <c r="G29" s="15">
        <v>0</v>
      </c>
      <c r="H29" s="15">
        <v>3</v>
      </c>
      <c r="I29" s="15">
        <v>5</v>
      </c>
      <c r="K29" s="14" t="s">
        <v>452</v>
      </c>
      <c r="L29" s="14" t="s">
        <v>89</v>
      </c>
      <c r="M29" s="15" t="s">
        <v>23</v>
      </c>
      <c r="N29" s="15" t="s">
        <v>24</v>
      </c>
      <c r="O29" s="15">
        <v>0</v>
      </c>
      <c r="P29" s="15">
        <v>2</v>
      </c>
      <c r="Q29" s="15">
        <v>0</v>
      </c>
      <c r="R29" s="15">
        <v>1</v>
      </c>
      <c r="S29" s="15">
        <v>8</v>
      </c>
    </row>
    <row r="30" spans="1:23" x14ac:dyDescent="0.2">
      <c r="A30" s="14" t="s">
        <v>453</v>
      </c>
      <c r="B30" s="14" t="s">
        <v>454</v>
      </c>
      <c r="C30" s="15" t="s">
        <v>23</v>
      </c>
      <c r="D30" s="15" t="s">
        <v>24</v>
      </c>
      <c r="E30" s="15">
        <v>2</v>
      </c>
      <c r="F30" s="15">
        <v>4</v>
      </c>
      <c r="G30" s="15">
        <v>0</v>
      </c>
      <c r="H30" s="15">
        <v>4</v>
      </c>
      <c r="I30" s="15">
        <v>8</v>
      </c>
      <c r="K30" s="19" t="s">
        <v>455</v>
      </c>
      <c r="L30" s="19" t="s">
        <v>93</v>
      </c>
      <c r="M30" s="20" t="s">
        <v>31</v>
      </c>
      <c r="N30" s="20" t="s">
        <v>32</v>
      </c>
      <c r="O30" s="20">
        <v>2</v>
      </c>
      <c r="P30" s="20">
        <v>0</v>
      </c>
      <c r="Q30" s="20">
        <v>0</v>
      </c>
      <c r="R30" s="20">
        <v>2</v>
      </c>
      <c r="S30" s="20">
        <v>3</v>
      </c>
    </row>
    <row r="31" spans="1:23" x14ac:dyDescent="0.2">
      <c r="A31" s="14" t="s">
        <v>456</v>
      </c>
      <c r="B31" s="14" t="s">
        <v>457</v>
      </c>
      <c r="C31" s="15" t="s">
        <v>23</v>
      </c>
      <c r="D31" s="15" t="s">
        <v>24</v>
      </c>
      <c r="E31" s="15">
        <v>2</v>
      </c>
      <c r="F31" s="15">
        <v>4</v>
      </c>
      <c r="G31" s="15">
        <v>0</v>
      </c>
      <c r="H31" s="15">
        <v>4</v>
      </c>
      <c r="I31" s="15">
        <v>4</v>
      </c>
      <c r="K31" s="21" t="s">
        <v>187</v>
      </c>
      <c r="L31" s="21" t="s">
        <v>97</v>
      </c>
      <c r="M31" s="22" t="s">
        <v>42</v>
      </c>
      <c r="N31" s="22" t="s">
        <v>32</v>
      </c>
      <c r="O31" s="22">
        <v>2</v>
      </c>
      <c r="P31" s="22">
        <v>0</v>
      </c>
      <c r="Q31" s="22">
        <v>0</v>
      </c>
      <c r="R31" s="22">
        <v>2</v>
      </c>
      <c r="S31" s="22">
        <v>3</v>
      </c>
    </row>
    <row r="32" spans="1:23" x14ac:dyDescent="0.2">
      <c r="A32" s="19" t="s">
        <v>143</v>
      </c>
      <c r="B32" s="19" t="s">
        <v>91</v>
      </c>
      <c r="C32" s="20" t="s">
        <v>31</v>
      </c>
      <c r="D32" s="20" t="s">
        <v>32</v>
      </c>
      <c r="E32" s="20">
        <v>2</v>
      </c>
      <c r="F32" s="20">
        <v>0</v>
      </c>
      <c r="G32" s="20">
        <v>0</v>
      </c>
      <c r="H32" s="20">
        <v>2</v>
      </c>
      <c r="I32" s="20">
        <v>3</v>
      </c>
      <c r="K32" s="14"/>
      <c r="L32" s="14"/>
      <c r="M32" s="15"/>
      <c r="N32" s="15"/>
      <c r="O32" s="15"/>
      <c r="P32" s="15"/>
      <c r="Q32" s="15"/>
      <c r="R32" s="15"/>
      <c r="S32" s="15"/>
    </row>
    <row r="33" spans="1:19" x14ac:dyDescent="0.2">
      <c r="A33" s="21" t="s">
        <v>145</v>
      </c>
      <c r="B33" s="21" t="s">
        <v>95</v>
      </c>
      <c r="C33" s="22" t="s">
        <v>42</v>
      </c>
      <c r="D33" s="22" t="s">
        <v>32</v>
      </c>
      <c r="E33" s="22">
        <v>2</v>
      </c>
      <c r="F33" s="22">
        <v>0</v>
      </c>
      <c r="G33" s="22">
        <v>0</v>
      </c>
      <c r="H33" s="22">
        <v>2</v>
      </c>
      <c r="I33" s="22">
        <v>3</v>
      </c>
      <c r="K33" s="86"/>
      <c r="L33" s="86"/>
      <c r="M33" s="51"/>
      <c r="N33" s="51"/>
      <c r="O33" s="51"/>
      <c r="P33" s="51"/>
      <c r="Q33" s="51"/>
      <c r="R33" s="51"/>
      <c r="S33" s="51"/>
    </row>
    <row r="34" spans="1:19" x14ac:dyDescent="0.2">
      <c r="A34" s="30"/>
      <c r="B34" s="31" t="s">
        <v>63</v>
      </c>
      <c r="C34" s="162" t="s">
        <v>63</v>
      </c>
      <c r="D34" s="164"/>
      <c r="E34" s="32">
        <f t="shared" ref="E34:G34" si="3">SUM(E27:E33)</f>
        <v>14</v>
      </c>
      <c r="F34" s="32">
        <f t="shared" si="3"/>
        <v>14</v>
      </c>
      <c r="G34" s="32">
        <f t="shared" si="3"/>
        <v>0</v>
      </c>
      <c r="H34" s="32">
        <f>E34+(F34+G34)/2</f>
        <v>21</v>
      </c>
      <c r="I34" s="32">
        <f>SUM(I27:I33)</f>
        <v>30</v>
      </c>
      <c r="K34" s="30"/>
      <c r="L34" s="31" t="s">
        <v>63</v>
      </c>
      <c r="M34" s="32"/>
      <c r="N34" s="33"/>
      <c r="O34" s="32">
        <f t="shared" ref="O34:Q34" si="4">SUM(O27:O33)</f>
        <v>8</v>
      </c>
      <c r="P34" s="32">
        <f t="shared" si="4"/>
        <v>8</v>
      </c>
      <c r="Q34" s="32">
        <f t="shared" si="4"/>
        <v>0</v>
      </c>
      <c r="R34" s="32">
        <f>O34+(P34+Q34)/2</f>
        <v>12</v>
      </c>
      <c r="S34" s="32">
        <f>SUM(S27:S33)</f>
        <v>30</v>
      </c>
    </row>
    <row r="35" spans="1:19" x14ac:dyDescent="0.2">
      <c r="A35" s="15"/>
      <c r="B35" s="27" t="s">
        <v>64</v>
      </c>
      <c r="C35" s="15"/>
      <c r="D35" s="14"/>
      <c r="E35" s="15"/>
      <c r="F35" s="15"/>
      <c r="G35" s="15"/>
      <c r="H35" s="15"/>
      <c r="I35" s="26">
        <f>SUMIF(D27:D33,"=UE",I27:I33)</f>
        <v>6</v>
      </c>
      <c r="K35" s="15"/>
      <c r="L35" s="27" t="s">
        <v>64</v>
      </c>
      <c r="M35" s="15"/>
      <c r="N35" s="14"/>
      <c r="O35" s="14"/>
      <c r="P35" s="14"/>
      <c r="Q35" s="14"/>
      <c r="R35" s="14"/>
      <c r="S35" s="26">
        <v>6</v>
      </c>
    </row>
    <row r="36" spans="1:19" x14ac:dyDescent="0.2">
      <c r="A36" s="57"/>
      <c r="B36" s="58" t="s">
        <v>65</v>
      </c>
      <c r="C36" s="57"/>
      <c r="D36" s="60"/>
      <c r="E36" s="57"/>
      <c r="F36" s="57"/>
      <c r="G36" s="57"/>
      <c r="H36" s="57"/>
      <c r="I36" s="59">
        <v>3</v>
      </c>
      <c r="K36" s="57"/>
      <c r="L36" s="58" t="s">
        <v>65</v>
      </c>
      <c r="M36" s="57"/>
      <c r="N36" s="60"/>
      <c r="O36" s="60"/>
      <c r="P36" s="60"/>
      <c r="Q36" s="60"/>
      <c r="R36" s="60"/>
      <c r="S36" s="59">
        <v>3</v>
      </c>
    </row>
    <row r="37" spans="1:19" x14ac:dyDescent="0.2">
      <c r="A37" s="61"/>
      <c r="B37" s="46" t="s">
        <v>169</v>
      </c>
      <c r="C37" s="61"/>
      <c r="D37" s="64"/>
      <c r="E37" s="61"/>
      <c r="F37" s="61"/>
      <c r="G37" s="61"/>
      <c r="H37" s="61"/>
      <c r="I37" s="63">
        <v>3</v>
      </c>
      <c r="K37" s="61"/>
      <c r="L37" s="46" t="s">
        <v>169</v>
      </c>
      <c r="M37" s="61"/>
      <c r="N37" s="64"/>
      <c r="O37" s="64"/>
      <c r="P37" s="64"/>
      <c r="Q37" s="64"/>
      <c r="R37" s="64"/>
      <c r="S37" s="63">
        <v>3</v>
      </c>
    </row>
    <row r="38" spans="1:19" x14ac:dyDescent="0.2">
      <c r="A38" s="35"/>
      <c r="C38" s="35"/>
      <c r="E38" s="35"/>
      <c r="F38" s="35"/>
      <c r="G38" s="35"/>
      <c r="H38" s="35"/>
      <c r="I38" s="35"/>
      <c r="K38" s="35"/>
      <c r="M38" s="35"/>
    </row>
  </sheetData>
  <mergeCells count="18">
    <mergeCell ref="A24:S24"/>
    <mergeCell ref="A25:I25"/>
    <mergeCell ref="K25:S25"/>
    <mergeCell ref="C34:D34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9 C27:C33 M27:M33">
      <formula1>$U$10:$U$14</formula1>
    </dataValidation>
    <dataValidation type="list" allowBlank="1" showErrorMessage="1" sqref="N10:N19 D27:D33 N27:N33">
      <formula1>$V$10:$V$13</formula1>
    </dataValidation>
    <dataValidation type="list" allowBlank="1" showErrorMessage="1" sqref="C10:C19">
      <formula1>$U$10:$U$15</formula1>
    </dataValidation>
    <dataValidation type="list" allowBlank="1" showErrorMessage="1" sqref="D10:D19">
      <formula1>$V$9:$V$13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9"/>
  <sheetViews>
    <sheetView workbookViewId="0">
      <selection activeCell="B13" sqref="B13:L13"/>
    </sheetView>
  </sheetViews>
  <sheetFormatPr defaultColWidth="8.7109375" defaultRowHeight="12" x14ac:dyDescent="0.2"/>
  <cols>
    <col min="1" max="1" width="7" style="2" bestFit="1" customWidth="1"/>
    <col min="2" max="2" width="24.140625" style="2" bestFit="1" customWidth="1"/>
    <col min="3" max="3" width="4.42578125" style="2" bestFit="1" customWidth="1"/>
    <col min="4" max="4" width="5.85546875" style="2" bestFit="1" customWidth="1"/>
    <col min="5" max="6" width="3" style="2" bestFit="1" customWidth="1"/>
    <col min="7" max="7" width="2" style="2" bestFit="1" customWidth="1"/>
    <col min="8" max="8" width="3" style="2" bestFit="1" customWidth="1"/>
    <col min="9" max="9" width="5.28515625" style="2" bestFit="1" customWidth="1"/>
    <col min="10" max="10" width="2.5703125" style="2" customWidth="1"/>
    <col min="11" max="11" width="7" style="2" bestFit="1" customWidth="1"/>
    <col min="12" max="12" width="37.42578125" style="2" bestFit="1" customWidth="1"/>
    <col min="13" max="13" width="4.42578125" style="2" bestFit="1" customWidth="1"/>
    <col min="14" max="14" width="5" style="2" bestFit="1" customWidth="1"/>
    <col min="15" max="16" width="3" style="2" bestFit="1" customWidth="1"/>
    <col min="17" max="17" width="1.85546875" style="2" bestFit="1" customWidth="1"/>
    <col min="18" max="18" width="4.42578125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352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H20+R20+H33+R33</f>
        <v>84</v>
      </c>
      <c r="F5" s="156"/>
      <c r="G5" s="158" t="s">
        <v>4</v>
      </c>
      <c r="H5" s="159"/>
      <c r="I5" s="4">
        <f>I20+S20+I33+S33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(I23+S23+I36+S36)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((I22+S22+I35+S35+I23+S23+I36+S36)/I5*100)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((I21+S21+I34+S34)/I5)*100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36" x14ac:dyDescent="0.2">
      <c r="A9" s="88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65" t="s">
        <v>353</v>
      </c>
      <c r="B10" s="44" t="s">
        <v>354</v>
      </c>
      <c r="C10" s="42" t="s">
        <v>23</v>
      </c>
      <c r="D10" s="42" t="s">
        <v>24</v>
      </c>
      <c r="E10" s="66">
        <v>2</v>
      </c>
      <c r="F10" s="66">
        <v>0</v>
      </c>
      <c r="G10" s="42">
        <v>0</v>
      </c>
      <c r="H10" s="42">
        <f>E10+(F10+G10)/2</f>
        <v>2</v>
      </c>
      <c r="I10" s="66">
        <v>3</v>
      </c>
      <c r="K10" s="65" t="s">
        <v>355</v>
      </c>
      <c r="L10" s="44" t="s">
        <v>356</v>
      </c>
      <c r="M10" s="42" t="s">
        <v>23</v>
      </c>
      <c r="N10" s="42" t="s">
        <v>24</v>
      </c>
      <c r="O10" s="66">
        <v>2</v>
      </c>
      <c r="P10" s="66">
        <v>0</v>
      </c>
      <c r="Q10" s="42">
        <v>0</v>
      </c>
      <c r="R10" s="42">
        <f t="shared" ref="R10:R18" si="0">O10+(P10+Q10)/2</f>
        <v>2</v>
      </c>
      <c r="S10" s="67">
        <v>4</v>
      </c>
      <c r="U10" s="16" t="s">
        <v>23</v>
      </c>
      <c r="V10" s="16" t="s">
        <v>24</v>
      </c>
    </row>
    <row r="11" spans="1:23" x14ac:dyDescent="0.2">
      <c r="A11" s="65" t="s">
        <v>357</v>
      </c>
      <c r="B11" s="44" t="s">
        <v>28</v>
      </c>
      <c r="C11" s="42" t="s">
        <v>23</v>
      </c>
      <c r="D11" s="42" t="s">
        <v>24</v>
      </c>
      <c r="E11" s="66">
        <v>2</v>
      </c>
      <c r="F11" s="66">
        <v>0</v>
      </c>
      <c r="G11" s="42">
        <v>0</v>
      </c>
      <c r="H11" s="42">
        <v>2</v>
      </c>
      <c r="I11" s="66">
        <v>3</v>
      </c>
      <c r="K11" s="65" t="s">
        <v>358</v>
      </c>
      <c r="L11" s="44" t="s">
        <v>359</v>
      </c>
      <c r="M11" s="42" t="s">
        <v>23</v>
      </c>
      <c r="N11" s="42" t="s">
        <v>24</v>
      </c>
      <c r="O11" s="66">
        <v>2</v>
      </c>
      <c r="P11" s="66">
        <v>0</v>
      </c>
      <c r="Q11" s="42">
        <v>0</v>
      </c>
      <c r="R11" s="42">
        <f t="shared" si="0"/>
        <v>2</v>
      </c>
      <c r="S11" s="67">
        <v>3</v>
      </c>
      <c r="U11" s="16" t="s">
        <v>31</v>
      </c>
      <c r="V11" s="16" t="s">
        <v>32</v>
      </c>
    </row>
    <row r="12" spans="1:23" x14ac:dyDescent="0.2">
      <c r="A12" s="65" t="s">
        <v>360</v>
      </c>
      <c r="B12" s="44" t="s">
        <v>361</v>
      </c>
      <c r="C12" s="42" t="s">
        <v>23</v>
      </c>
      <c r="D12" s="42" t="s">
        <v>24</v>
      </c>
      <c r="E12" s="66">
        <v>2</v>
      </c>
      <c r="F12" s="66">
        <v>0</v>
      </c>
      <c r="G12" s="42">
        <v>0</v>
      </c>
      <c r="H12" s="42">
        <f t="shared" ref="H12:H13" si="1">E12+(F12+G12)/2</f>
        <v>2</v>
      </c>
      <c r="I12" s="66">
        <v>3</v>
      </c>
      <c r="K12" s="65" t="s">
        <v>362</v>
      </c>
      <c r="L12" s="44" t="s">
        <v>363</v>
      </c>
      <c r="M12" s="42" t="s">
        <v>23</v>
      </c>
      <c r="N12" s="42" t="s">
        <v>24</v>
      </c>
      <c r="O12" s="66">
        <v>2</v>
      </c>
      <c r="P12" s="66">
        <v>0</v>
      </c>
      <c r="Q12" s="42">
        <v>0</v>
      </c>
      <c r="R12" s="42">
        <f t="shared" si="0"/>
        <v>2</v>
      </c>
      <c r="S12" s="67">
        <v>3</v>
      </c>
      <c r="U12" s="16" t="s">
        <v>37</v>
      </c>
      <c r="V12" s="16"/>
    </row>
    <row r="13" spans="1:23" x14ac:dyDescent="0.2">
      <c r="A13" s="65" t="s">
        <v>364</v>
      </c>
      <c r="B13" s="65" t="s">
        <v>198</v>
      </c>
      <c r="C13" s="42" t="s">
        <v>23</v>
      </c>
      <c r="D13" s="42" t="s">
        <v>24</v>
      </c>
      <c r="E13" s="66">
        <v>2</v>
      </c>
      <c r="F13" s="66">
        <v>0</v>
      </c>
      <c r="G13" s="42">
        <v>0</v>
      </c>
      <c r="H13" s="42">
        <f t="shared" si="1"/>
        <v>2</v>
      </c>
      <c r="I13" s="67">
        <v>3</v>
      </c>
      <c r="K13" s="65" t="s">
        <v>365</v>
      </c>
      <c r="L13" s="65" t="s">
        <v>366</v>
      </c>
      <c r="M13" s="42" t="s">
        <v>23</v>
      </c>
      <c r="N13" s="42" t="s">
        <v>24</v>
      </c>
      <c r="O13" s="66">
        <v>4</v>
      </c>
      <c r="P13" s="66">
        <v>8</v>
      </c>
      <c r="Q13" s="42">
        <v>0</v>
      </c>
      <c r="R13" s="42">
        <f t="shared" si="0"/>
        <v>8</v>
      </c>
      <c r="S13" s="67">
        <v>11</v>
      </c>
      <c r="U13" s="16" t="s">
        <v>42</v>
      </c>
      <c r="V13" s="16"/>
    </row>
    <row r="14" spans="1:23" x14ac:dyDescent="0.2">
      <c r="A14" s="65" t="s">
        <v>367</v>
      </c>
      <c r="B14" s="65" t="s">
        <v>368</v>
      </c>
      <c r="C14" s="42" t="s">
        <v>23</v>
      </c>
      <c r="D14" s="42" t="s">
        <v>24</v>
      </c>
      <c r="E14" s="66">
        <v>4</v>
      </c>
      <c r="F14" s="66">
        <v>4</v>
      </c>
      <c r="G14" s="42">
        <v>0</v>
      </c>
      <c r="H14" s="42">
        <v>6</v>
      </c>
      <c r="I14" s="67">
        <v>9</v>
      </c>
      <c r="K14" s="69" t="s">
        <v>45</v>
      </c>
      <c r="L14" s="69" t="s">
        <v>46</v>
      </c>
      <c r="M14" s="20" t="s">
        <v>31</v>
      </c>
      <c r="N14" s="20" t="s">
        <v>32</v>
      </c>
      <c r="O14" s="70">
        <v>2</v>
      </c>
      <c r="P14" s="70">
        <v>0</v>
      </c>
      <c r="Q14" s="20">
        <v>0</v>
      </c>
      <c r="R14" s="20">
        <f t="shared" si="0"/>
        <v>2</v>
      </c>
      <c r="S14" s="71">
        <v>3</v>
      </c>
    </row>
    <row r="15" spans="1:23" x14ac:dyDescent="0.2">
      <c r="A15" s="69" t="s">
        <v>90</v>
      </c>
      <c r="B15" s="69" t="s">
        <v>44</v>
      </c>
      <c r="C15" s="20" t="s">
        <v>31</v>
      </c>
      <c r="D15" s="20" t="s">
        <v>32</v>
      </c>
      <c r="E15" s="70">
        <v>2</v>
      </c>
      <c r="F15" s="70">
        <v>0</v>
      </c>
      <c r="G15" s="20">
        <v>0</v>
      </c>
      <c r="H15" s="20">
        <f t="shared" ref="H15:H17" si="2">E15+(F15+G15)/2</f>
        <v>2</v>
      </c>
      <c r="I15" s="71">
        <v>3</v>
      </c>
      <c r="K15" s="89" t="s">
        <v>49</v>
      </c>
      <c r="L15" s="72" t="s">
        <v>50</v>
      </c>
      <c r="M15" s="22" t="s">
        <v>42</v>
      </c>
      <c r="N15" s="22" t="s">
        <v>32</v>
      </c>
      <c r="O15" s="73">
        <v>2</v>
      </c>
      <c r="P15" s="73">
        <v>0</v>
      </c>
      <c r="Q15" s="22">
        <v>0</v>
      </c>
      <c r="R15" s="22">
        <f t="shared" si="0"/>
        <v>2</v>
      </c>
      <c r="S15" s="74">
        <v>3</v>
      </c>
    </row>
    <row r="16" spans="1:23" x14ac:dyDescent="0.2">
      <c r="A16" s="72" t="s">
        <v>369</v>
      </c>
      <c r="B16" s="72" t="s">
        <v>48</v>
      </c>
      <c r="C16" s="22" t="s">
        <v>42</v>
      </c>
      <c r="D16" s="22" t="s">
        <v>32</v>
      </c>
      <c r="E16" s="73">
        <v>2</v>
      </c>
      <c r="F16" s="73">
        <v>0</v>
      </c>
      <c r="G16" s="22">
        <v>0</v>
      </c>
      <c r="H16" s="22">
        <f t="shared" si="2"/>
        <v>2</v>
      </c>
      <c r="I16" s="74">
        <v>3</v>
      </c>
      <c r="K16" s="110" t="s">
        <v>51</v>
      </c>
      <c r="L16" s="111" t="s">
        <v>54</v>
      </c>
      <c r="M16" s="104" t="s">
        <v>37</v>
      </c>
      <c r="N16" s="104" t="s">
        <v>32</v>
      </c>
      <c r="O16" s="109">
        <v>2</v>
      </c>
      <c r="P16" s="109">
        <v>0</v>
      </c>
      <c r="Q16" s="104">
        <v>0</v>
      </c>
      <c r="R16" s="104">
        <f t="shared" si="0"/>
        <v>2</v>
      </c>
      <c r="S16" s="109">
        <v>1</v>
      </c>
    </row>
    <row r="17" spans="1:23" x14ac:dyDescent="0.2">
      <c r="A17" s="107" t="s">
        <v>51</v>
      </c>
      <c r="B17" s="108" t="s">
        <v>52</v>
      </c>
      <c r="C17" s="104" t="s">
        <v>37</v>
      </c>
      <c r="D17" s="104" t="s">
        <v>32</v>
      </c>
      <c r="E17" s="109">
        <v>2</v>
      </c>
      <c r="F17" s="109">
        <v>0</v>
      </c>
      <c r="G17" s="104">
        <v>0</v>
      </c>
      <c r="H17" s="104">
        <f t="shared" si="2"/>
        <v>2</v>
      </c>
      <c r="I17" s="109">
        <v>1</v>
      </c>
      <c r="K17" s="112" t="s">
        <v>55</v>
      </c>
      <c r="L17" s="108" t="s">
        <v>58</v>
      </c>
      <c r="M17" s="104" t="s">
        <v>37</v>
      </c>
      <c r="N17" s="104" t="s">
        <v>32</v>
      </c>
      <c r="O17" s="109">
        <v>2</v>
      </c>
      <c r="P17" s="109">
        <v>0</v>
      </c>
      <c r="Q17" s="104">
        <v>0</v>
      </c>
      <c r="R17" s="104">
        <f t="shared" si="0"/>
        <v>2</v>
      </c>
      <c r="S17" s="109">
        <v>1</v>
      </c>
    </row>
    <row r="18" spans="1:23" x14ac:dyDescent="0.2">
      <c r="A18" s="102" t="s">
        <v>55</v>
      </c>
      <c r="B18" s="108" t="s">
        <v>56</v>
      </c>
      <c r="C18" s="104" t="s">
        <v>37</v>
      </c>
      <c r="D18" s="104" t="s">
        <v>32</v>
      </c>
      <c r="E18" s="109">
        <v>2</v>
      </c>
      <c r="F18" s="109">
        <v>0</v>
      </c>
      <c r="G18" s="104">
        <v>0</v>
      </c>
      <c r="H18" s="104">
        <v>2</v>
      </c>
      <c r="I18" s="109">
        <v>1</v>
      </c>
      <c r="K18" s="102" t="s">
        <v>59</v>
      </c>
      <c r="L18" s="108" t="s">
        <v>62</v>
      </c>
      <c r="M18" s="104" t="s">
        <v>37</v>
      </c>
      <c r="N18" s="104" t="s">
        <v>32</v>
      </c>
      <c r="O18" s="109">
        <v>2</v>
      </c>
      <c r="P18" s="109">
        <v>0</v>
      </c>
      <c r="Q18" s="104">
        <v>0</v>
      </c>
      <c r="R18" s="104">
        <f t="shared" si="0"/>
        <v>2</v>
      </c>
      <c r="S18" s="109">
        <v>1</v>
      </c>
    </row>
    <row r="19" spans="1:23" x14ac:dyDescent="0.2">
      <c r="A19" s="102" t="s">
        <v>59</v>
      </c>
      <c r="B19" s="108" t="s">
        <v>60</v>
      </c>
      <c r="C19" s="104" t="s">
        <v>37</v>
      </c>
      <c r="D19" s="104" t="s">
        <v>32</v>
      </c>
      <c r="E19" s="109">
        <v>2</v>
      </c>
      <c r="F19" s="109">
        <v>0</v>
      </c>
      <c r="G19" s="104">
        <v>0</v>
      </c>
      <c r="H19" s="104">
        <f t="shared" ref="H19:H20" si="3">E19+(F19+G19)/2</f>
        <v>2</v>
      </c>
      <c r="I19" s="109">
        <v>1</v>
      </c>
      <c r="K19" s="42"/>
      <c r="L19" s="44"/>
      <c r="M19" s="42"/>
      <c r="N19" s="42"/>
      <c r="O19" s="42"/>
      <c r="P19" s="42"/>
      <c r="Q19" s="42"/>
      <c r="R19" s="42"/>
      <c r="S19" s="42"/>
    </row>
    <row r="20" spans="1:23" x14ac:dyDescent="0.2">
      <c r="A20" s="37"/>
      <c r="B20" s="25" t="s">
        <v>63</v>
      </c>
      <c r="C20" s="26"/>
      <c r="D20" s="14"/>
      <c r="E20" s="26">
        <f t="shared" ref="E20:G20" si="4">SUM(E10:E19)</f>
        <v>22</v>
      </c>
      <c r="F20" s="26">
        <f t="shared" si="4"/>
        <v>4</v>
      </c>
      <c r="G20" s="26">
        <f t="shared" si="4"/>
        <v>0</v>
      </c>
      <c r="H20" s="26">
        <f t="shared" si="3"/>
        <v>24</v>
      </c>
      <c r="I20" s="26">
        <f>SUM(I10:I19)</f>
        <v>30</v>
      </c>
      <c r="K20" s="15"/>
      <c r="L20" s="25" t="s">
        <v>63</v>
      </c>
      <c r="M20" s="26"/>
      <c r="N20" s="14"/>
      <c r="O20" s="26">
        <f t="shared" ref="O20:Q20" si="5">SUM(O10:O18)</f>
        <v>20</v>
      </c>
      <c r="P20" s="26">
        <f t="shared" si="5"/>
        <v>8</v>
      </c>
      <c r="Q20" s="26">
        <f t="shared" si="5"/>
        <v>0</v>
      </c>
      <c r="R20" s="26">
        <f>O20+(P20+Q20)/2</f>
        <v>24</v>
      </c>
      <c r="S20" s="26">
        <f>SUM(S10:S18)</f>
        <v>30</v>
      </c>
    </row>
    <row r="21" spans="1:23" x14ac:dyDescent="0.2">
      <c r="A21" s="37"/>
      <c r="B21" s="27" t="s">
        <v>64</v>
      </c>
      <c r="C21" s="15"/>
      <c r="D21" s="14"/>
      <c r="E21" s="15"/>
      <c r="F21" s="15"/>
      <c r="G21" s="15"/>
      <c r="H21" s="15"/>
      <c r="I21" s="26">
        <f>SUMIF(D10:D19,"=UE",I10:I19)</f>
        <v>9</v>
      </c>
      <c r="K21" s="15"/>
      <c r="L21" s="27" t="s">
        <v>64</v>
      </c>
      <c r="M21" s="15"/>
      <c r="N21" s="14"/>
      <c r="O21" s="15"/>
      <c r="P21" s="15"/>
      <c r="Q21" s="15"/>
      <c r="R21" s="15"/>
      <c r="S21" s="26">
        <v>9</v>
      </c>
    </row>
    <row r="22" spans="1:23" x14ac:dyDescent="0.2">
      <c r="A22" s="79"/>
      <c r="B22" s="28" t="s">
        <v>65</v>
      </c>
      <c r="C22" s="20"/>
      <c r="D22" s="19"/>
      <c r="E22" s="20"/>
      <c r="F22" s="20"/>
      <c r="G22" s="20"/>
      <c r="H22" s="20"/>
      <c r="I22" s="29">
        <v>3</v>
      </c>
      <c r="K22" s="20"/>
      <c r="L22" s="28" t="s">
        <v>65</v>
      </c>
      <c r="M22" s="20"/>
      <c r="N22" s="19"/>
      <c r="O22" s="20"/>
      <c r="P22" s="20"/>
      <c r="Q22" s="20"/>
      <c r="R22" s="20"/>
      <c r="S22" s="29">
        <v>3</v>
      </c>
    </row>
    <row r="23" spans="1:23" x14ac:dyDescent="0.2">
      <c r="A23" s="38"/>
      <c r="B23" s="34" t="s">
        <v>66</v>
      </c>
      <c r="C23" s="22"/>
      <c r="D23" s="21"/>
      <c r="E23" s="22"/>
      <c r="F23" s="22"/>
      <c r="G23" s="22"/>
      <c r="H23" s="22"/>
      <c r="I23" s="78">
        <v>3</v>
      </c>
      <c r="K23" s="22"/>
      <c r="L23" s="34" t="s">
        <v>66</v>
      </c>
      <c r="M23" s="22"/>
      <c r="N23" s="21"/>
      <c r="O23" s="22"/>
      <c r="P23" s="22"/>
      <c r="Q23" s="22"/>
      <c r="R23" s="22"/>
      <c r="S23" s="78"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36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17" t="s">
        <v>370</v>
      </c>
      <c r="B27" s="17" t="s">
        <v>371</v>
      </c>
      <c r="C27" s="15" t="s">
        <v>23</v>
      </c>
      <c r="D27" s="15" t="s">
        <v>24</v>
      </c>
      <c r="E27" s="18">
        <v>2</v>
      </c>
      <c r="F27" s="18">
        <v>4</v>
      </c>
      <c r="G27" s="15">
        <v>0</v>
      </c>
      <c r="H27" s="42">
        <f t="shared" ref="H27:H30" si="6">E27+(F27+G27)/2</f>
        <v>4</v>
      </c>
      <c r="I27" s="68">
        <v>10</v>
      </c>
      <c r="K27" s="17" t="s">
        <v>372</v>
      </c>
      <c r="L27" s="17" t="s">
        <v>373</v>
      </c>
      <c r="M27" s="15" t="s">
        <v>23</v>
      </c>
      <c r="N27" s="15" t="s">
        <v>24</v>
      </c>
      <c r="O27" s="18">
        <v>2</v>
      </c>
      <c r="P27" s="18">
        <v>2</v>
      </c>
      <c r="Q27" s="15">
        <v>0</v>
      </c>
      <c r="R27" s="42">
        <f t="shared" ref="R27:R29" si="7">O27+(P27+Q27)/2</f>
        <v>3</v>
      </c>
      <c r="S27" s="68">
        <v>4</v>
      </c>
    </row>
    <row r="28" spans="1:23" x14ac:dyDescent="0.2">
      <c r="A28" s="17" t="s">
        <v>374</v>
      </c>
      <c r="B28" s="17" t="s">
        <v>375</v>
      </c>
      <c r="C28" s="15" t="s">
        <v>23</v>
      </c>
      <c r="D28" s="15" t="s">
        <v>24</v>
      </c>
      <c r="E28" s="18">
        <v>4</v>
      </c>
      <c r="F28" s="18">
        <v>8</v>
      </c>
      <c r="G28" s="15">
        <v>0</v>
      </c>
      <c r="H28" s="42">
        <f t="shared" si="6"/>
        <v>8</v>
      </c>
      <c r="I28" s="68">
        <v>14</v>
      </c>
      <c r="K28" s="17" t="s">
        <v>376</v>
      </c>
      <c r="L28" s="17" t="s">
        <v>377</v>
      </c>
      <c r="M28" s="15" t="s">
        <v>23</v>
      </c>
      <c r="N28" s="15" t="s">
        <v>24</v>
      </c>
      <c r="O28" s="18">
        <v>2</v>
      </c>
      <c r="P28" s="18">
        <v>12</v>
      </c>
      <c r="Q28" s="15">
        <v>0</v>
      </c>
      <c r="R28" s="42">
        <f t="shared" si="7"/>
        <v>8</v>
      </c>
      <c r="S28" s="68">
        <v>8</v>
      </c>
    </row>
    <row r="29" spans="1:23" x14ac:dyDescent="0.2">
      <c r="A29" s="69" t="s">
        <v>378</v>
      </c>
      <c r="B29" s="69" t="s">
        <v>91</v>
      </c>
      <c r="C29" s="20" t="s">
        <v>31</v>
      </c>
      <c r="D29" s="20" t="s">
        <v>32</v>
      </c>
      <c r="E29" s="71">
        <v>2</v>
      </c>
      <c r="F29" s="71">
        <v>0</v>
      </c>
      <c r="G29" s="20">
        <v>0</v>
      </c>
      <c r="H29" s="20">
        <f t="shared" si="6"/>
        <v>2</v>
      </c>
      <c r="I29" s="71">
        <v>3</v>
      </c>
      <c r="K29" s="17" t="s">
        <v>379</v>
      </c>
      <c r="L29" s="17" t="s">
        <v>380</v>
      </c>
      <c r="M29" s="15" t="s">
        <v>23</v>
      </c>
      <c r="N29" s="15" t="s">
        <v>24</v>
      </c>
      <c r="O29" s="18">
        <v>2</v>
      </c>
      <c r="P29" s="18">
        <v>4</v>
      </c>
      <c r="Q29" s="15">
        <v>0</v>
      </c>
      <c r="R29" s="42">
        <f t="shared" si="7"/>
        <v>4</v>
      </c>
      <c r="S29" s="68">
        <v>4</v>
      </c>
    </row>
    <row r="30" spans="1:23" x14ac:dyDescent="0.2">
      <c r="A30" s="72" t="s">
        <v>381</v>
      </c>
      <c r="B30" s="72" t="s">
        <v>95</v>
      </c>
      <c r="C30" s="22" t="s">
        <v>42</v>
      </c>
      <c r="D30" s="22" t="s">
        <v>32</v>
      </c>
      <c r="E30" s="74">
        <v>2</v>
      </c>
      <c r="F30" s="74">
        <v>0</v>
      </c>
      <c r="G30" s="22">
        <v>0</v>
      </c>
      <c r="H30" s="22">
        <f t="shared" si="6"/>
        <v>2</v>
      </c>
      <c r="I30" s="74">
        <v>3</v>
      </c>
      <c r="K30" s="142" t="s">
        <v>382</v>
      </c>
      <c r="L30" s="142" t="s">
        <v>184</v>
      </c>
      <c r="M30" s="136" t="s">
        <v>23</v>
      </c>
      <c r="N30" s="136" t="s">
        <v>24</v>
      </c>
      <c r="O30" s="143">
        <v>0</v>
      </c>
      <c r="P30" s="143">
        <v>2</v>
      </c>
      <c r="Q30" s="136">
        <v>0</v>
      </c>
      <c r="R30" s="140">
        <v>1</v>
      </c>
      <c r="S30" s="143">
        <v>8</v>
      </c>
    </row>
    <row r="31" spans="1:23" x14ac:dyDescent="0.2">
      <c r="A31" s="42"/>
      <c r="B31" s="44"/>
      <c r="C31" s="42"/>
      <c r="D31" s="42"/>
      <c r="E31" s="42"/>
      <c r="F31" s="42"/>
      <c r="G31" s="42"/>
      <c r="H31" s="42"/>
      <c r="I31" s="42"/>
      <c r="K31" s="69" t="s">
        <v>383</v>
      </c>
      <c r="L31" s="69" t="s">
        <v>93</v>
      </c>
      <c r="M31" s="20" t="s">
        <v>31</v>
      </c>
      <c r="N31" s="20" t="s">
        <v>32</v>
      </c>
      <c r="O31" s="70">
        <v>2</v>
      </c>
      <c r="P31" s="70">
        <v>0</v>
      </c>
      <c r="Q31" s="20">
        <v>0</v>
      </c>
      <c r="R31" s="20">
        <v>2</v>
      </c>
      <c r="S31" s="71">
        <v>3</v>
      </c>
    </row>
    <row r="32" spans="1:23" x14ac:dyDescent="0.2">
      <c r="A32" s="42"/>
      <c r="B32" s="44"/>
      <c r="C32" s="42"/>
      <c r="D32" s="42"/>
      <c r="E32" s="42"/>
      <c r="F32" s="42"/>
      <c r="G32" s="42"/>
      <c r="H32" s="42"/>
      <c r="I32" s="42"/>
      <c r="K32" s="72" t="s">
        <v>384</v>
      </c>
      <c r="L32" s="72" t="s">
        <v>97</v>
      </c>
      <c r="M32" s="22" t="s">
        <v>42</v>
      </c>
      <c r="N32" s="22" t="s">
        <v>32</v>
      </c>
      <c r="O32" s="74">
        <v>2</v>
      </c>
      <c r="P32" s="74">
        <v>0</v>
      </c>
      <c r="Q32" s="22">
        <v>0</v>
      </c>
      <c r="R32" s="22">
        <f t="shared" ref="R32:R33" si="8">O32+(P32+Q32)/2</f>
        <v>2</v>
      </c>
      <c r="S32" s="74">
        <v>3</v>
      </c>
    </row>
    <row r="33" spans="1:19" x14ac:dyDescent="0.2">
      <c r="A33" s="30"/>
      <c r="B33" s="31" t="s">
        <v>63</v>
      </c>
      <c r="C33" s="32"/>
      <c r="D33" s="33"/>
      <c r="E33" s="32">
        <f t="shared" ref="E33:G33" si="9">SUM(E27:E32)</f>
        <v>10</v>
      </c>
      <c r="F33" s="32">
        <f t="shared" si="9"/>
        <v>12</v>
      </c>
      <c r="G33" s="32">
        <f t="shared" si="9"/>
        <v>0</v>
      </c>
      <c r="H33" s="32">
        <f>E33+(F33+G33)/2</f>
        <v>16</v>
      </c>
      <c r="I33" s="32">
        <f>SUM(I27:I32)</f>
        <v>30</v>
      </c>
      <c r="K33" s="30"/>
      <c r="L33" s="31" t="s">
        <v>63</v>
      </c>
      <c r="M33" s="32"/>
      <c r="N33" s="33"/>
      <c r="O33" s="32">
        <f t="shared" ref="O33:Q33" si="10">SUM(O27:O32)</f>
        <v>10</v>
      </c>
      <c r="P33" s="32">
        <f t="shared" si="10"/>
        <v>20</v>
      </c>
      <c r="Q33" s="32">
        <f t="shared" si="10"/>
        <v>0</v>
      </c>
      <c r="R33" s="32">
        <f t="shared" si="8"/>
        <v>20</v>
      </c>
      <c r="S33" s="32">
        <f>SUM(S27:S32)</f>
        <v>30</v>
      </c>
    </row>
    <row r="34" spans="1:19" x14ac:dyDescent="0.2">
      <c r="A34" s="15"/>
      <c r="B34" s="27" t="s">
        <v>64</v>
      </c>
      <c r="C34" s="15"/>
      <c r="D34" s="14"/>
      <c r="E34" s="15"/>
      <c r="F34" s="15"/>
      <c r="G34" s="15"/>
      <c r="H34" s="15"/>
      <c r="I34" s="26">
        <f>SUMIF(D27:D32,"=UE",I27:I32)</f>
        <v>6</v>
      </c>
      <c r="K34" s="15"/>
      <c r="L34" s="27" t="s">
        <v>64</v>
      </c>
      <c r="M34" s="15"/>
      <c r="N34" s="14"/>
      <c r="O34" s="14"/>
      <c r="P34" s="14"/>
      <c r="Q34" s="14"/>
      <c r="R34" s="14"/>
      <c r="S34" s="26">
        <f>SUMIF(N27:N32,"=UE",S27:S32)</f>
        <v>6</v>
      </c>
    </row>
    <row r="35" spans="1:19" x14ac:dyDescent="0.2">
      <c r="A35" s="20"/>
      <c r="B35" s="28" t="s">
        <v>65</v>
      </c>
      <c r="C35" s="20"/>
      <c r="D35" s="19"/>
      <c r="E35" s="20"/>
      <c r="F35" s="20"/>
      <c r="G35" s="20"/>
      <c r="H35" s="20"/>
      <c r="I35" s="29">
        <v>3</v>
      </c>
      <c r="K35" s="20"/>
      <c r="L35" s="28" t="s">
        <v>65</v>
      </c>
      <c r="M35" s="20"/>
      <c r="N35" s="19"/>
      <c r="O35" s="19"/>
      <c r="P35" s="19"/>
      <c r="Q35" s="19"/>
      <c r="R35" s="19"/>
      <c r="S35" s="29">
        <v>3</v>
      </c>
    </row>
    <row r="36" spans="1:19" x14ac:dyDescent="0.2">
      <c r="A36" s="22"/>
      <c r="B36" s="34" t="s">
        <v>66</v>
      </c>
      <c r="C36" s="22"/>
      <c r="D36" s="21"/>
      <c r="E36" s="22"/>
      <c r="F36" s="22"/>
      <c r="G36" s="22"/>
      <c r="H36" s="22"/>
      <c r="I36" s="78">
        <v>3</v>
      </c>
      <c r="K36" s="22"/>
      <c r="L36" s="34" t="s">
        <v>66</v>
      </c>
      <c r="M36" s="22"/>
      <c r="N36" s="21"/>
      <c r="O36" s="21"/>
      <c r="P36" s="21"/>
      <c r="Q36" s="21"/>
      <c r="R36" s="21"/>
      <c r="S36" s="78">
        <v>3</v>
      </c>
    </row>
    <row r="37" spans="1:19" x14ac:dyDescent="0.2">
      <c r="A37" s="35"/>
      <c r="C37" s="35"/>
      <c r="E37" s="35"/>
      <c r="F37" s="35"/>
      <c r="G37" s="35"/>
      <c r="H37" s="35"/>
      <c r="I37" s="35"/>
      <c r="K37" s="35"/>
      <c r="M37" s="35"/>
    </row>
    <row r="38" spans="1:19" x14ac:dyDescent="0.2">
      <c r="A38" s="35"/>
      <c r="B38" s="36"/>
      <c r="C38" s="35"/>
      <c r="E38" s="35"/>
      <c r="F38" s="35"/>
      <c r="G38" s="35"/>
      <c r="H38" s="35"/>
      <c r="I38" s="35"/>
      <c r="K38" s="35"/>
      <c r="M38" s="35"/>
    </row>
    <row r="39" spans="1:19" x14ac:dyDescent="0.2">
      <c r="A39" s="35"/>
      <c r="B39" s="36"/>
      <c r="C39" s="35"/>
      <c r="E39" s="35"/>
      <c r="F39" s="35"/>
      <c r="G39" s="35"/>
      <c r="H39" s="35"/>
      <c r="I39" s="35"/>
      <c r="K39" s="35"/>
      <c r="M39" s="35"/>
    </row>
  </sheetData>
  <mergeCells count="17">
    <mergeCell ref="A24:S24"/>
    <mergeCell ref="A25:I25"/>
    <mergeCell ref="K25:S25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9 C27:C32 M27:M32">
      <formula1>$U$10:$U$14</formula1>
    </dataValidation>
    <dataValidation type="list" allowBlank="1" showErrorMessage="1" sqref="N10:N19 D27:D32 N27:N32">
      <formula1>$V$10:$V$13</formula1>
    </dataValidation>
    <dataValidation type="list" allowBlank="1" showErrorMessage="1" sqref="C10:C19">
      <formula1>$U$10:$U$15</formula1>
    </dataValidation>
    <dataValidation type="list" allowBlank="1" showErrorMessage="1" sqref="D10:D19">
      <formula1>$V$9:$V$13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0"/>
  <sheetViews>
    <sheetView workbookViewId="0">
      <selection activeCell="L19" sqref="L19"/>
    </sheetView>
  </sheetViews>
  <sheetFormatPr defaultColWidth="8.7109375" defaultRowHeight="12" x14ac:dyDescent="0.2"/>
  <cols>
    <col min="1" max="1" width="6.5703125" style="2" bestFit="1" customWidth="1"/>
    <col min="2" max="2" width="30.140625" style="2" bestFit="1" customWidth="1"/>
    <col min="3" max="3" width="4.42578125" style="2" bestFit="1" customWidth="1"/>
    <col min="4" max="4" width="5.85546875" style="2" bestFit="1" customWidth="1"/>
    <col min="5" max="6" width="2.5703125" style="2" bestFit="1" customWidth="1"/>
    <col min="7" max="7" width="1.85546875" style="2" bestFit="1" customWidth="1"/>
    <col min="8" max="8" width="2.5703125" style="2" bestFit="1" customWidth="1"/>
    <col min="9" max="9" width="5.28515625" style="2" bestFit="1" customWidth="1"/>
    <col min="10" max="10" width="2.5703125" style="2" customWidth="1"/>
    <col min="11" max="11" width="6.5703125" style="2" bestFit="1" customWidth="1"/>
    <col min="12" max="12" width="26.140625" style="2" bestFit="1" customWidth="1"/>
    <col min="13" max="13" width="4.42578125" style="2" bestFit="1" customWidth="1"/>
    <col min="14" max="14" width="5.85546875" style="2" bestFit="1" customWidth="1"/>
    <col min="15" max="16" width="2.5703125" style="2" bestFit="1" customWidth="1"/>
    <col min="17" max="17" width="1.85546875" style="2" bestFit="1" customWidth="1"/>
    <col min="18" max="18" width="2.5703125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320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H20+R20+H35+R34</f>
        <v>89</v>
      </c>
      <c r="F5" s="156"/>
      <c r="G5" s="158" t="s">
        <v>4</v>
      </c>
      <c r="H5" s="159"/>
      <c r="I5" s="4">
        <f>I20+S20+I35+S34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90">
        <f>(I23+S23+I38+S37)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((I22+S22+I37+S36+I23+S23+I38+S37)/I5*100)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((I21+S21+I36+S35)/I5)*100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36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37" t="s">
        <v>321</v>
      </c>
      <c r="B10" s="37" t="s">
        <v>22</v>
      </c>
      <c r="C10" s="15" t="s">
        <v>23</v>
      </c>
      <c r="D10" s="15" t="s">
        <v>24</v>
      </c>
      <c r="E10" s="15">
        <v>2</v>
      </c>
      <c r="F10" s="15">
        <v>0</v>
      </c>
      <c r="G10" s="15">
        <v>0</v>
      </c>
      <c r="H10" s="15">
        <v>2</v>
      </c>
      <c r="I10" s="15">
        <v>3</v>
      </c>
      <c r="K10" s="138" t="s">
        <v>322</v>
      </c>
      <c r="L10" s="138" t="s">
        <v>323</v>
      </c>
      <c r="M10" s="136" t="s">
        <v>23</v>
      </c>
      <c r="N10" s="136" t="s">
        <v>24</v>
      </c>
      <c r="O10" s="136">
        <v>2</v>
      </c>
      <c r="P10" s="136">
        <v>0</v>
      </c>
      <c r="Q10" s="136">
        <v>0</v>
      </c>
      <c r="R10" s="136">
        <v>2</v>
      </c>
      <c r="S10" s="136">
        <v>4</v>
      </c>
      <c r="U10" s="16" t="s">
        <v>23</v>
      </c>
      <c r="V10" s="16" t="s">
        <v>24</v>
      </c>
    </row>
    <row r="11" spans="1:23" x14ac:dyDescent="0.2">
      <c r="A11" s="37" t="s">
        <v>324</v>
      </c>
      <c r="B11" s="37" t="s">
        <v>28</v>
      </c>
      <c r="C11" s="15" t="s">
        <v>23</v>
      </c>
      <c r="D11" s="15" t="s">
        <v>24</v>
      </c>
      <c r="E11" s="15">
        <v>2</v>
      </c>
      <c r="F11" s="15">
        <v>0</v>
      </c>
      <c r="G11" s="15">
        <v>0</v>
      </c>
      <c r="H11" s="15">
        <v>2</v>
      </c>
      <c r="I11" s="15">
        <v>3</v>
      </c>
      <c r="K11" s="138" t="s">
        <v>325</v>
      </c>
      <c r="L11" s="138" t="s">
        <v>326</v>
      </c>
      <c r="M11" s="136" t="s">
        <v>23</v>
      </c>
      <c r="N11" s="136" t="s">
        <v>24</v>
      </c>
      <c r="O11" s="136">
        <v>4</v>
      </c>
      <c r="P11" s="136">
        <v>0</v>
      </c>
      <c r="Q11" s="136">
        <v>0</v>
      </c>
      <c r="R11" s="136">
        <v>4</v>
      </c>
      <c r="S11" s="136">
        <v>6</v>
      </c>
      <c r="U11" s="16" t="s">
        <v>31</v>
      </c>
      <c r="V11" s="16" t="s">
        <v>32</v>
      </c>
    </row>
    <row r="12" spans="1:23" x14ac:dyDescent="0.2">
      <c r="A12" s="37" t="s">
        <v>327</v>
      </c>
      <c r="B12" s="37" t="s">
        <v>198</v>
      </c>
      <c r="C12" s="15" t="s">
        <v>23</v>
      </c>
      <c r="D12" s="15" t="s">
        <v>24</v>
      </c>
      <c r="E12" s="15">
        <v>2</v>
      </c>
      <c r="F12" s="15">
        <v>2</v>
      </c>
      <c r="G12" s="15">
        <v>0</v>
      </c>
      <c r="H12" s="15">
        <v>3</v>
      </c>
      <c r="I12" s="15">
        <v>4</v>
      </c>
      <c r="K12" s="151" t="s">
        <v>328</v>
      </c>
      <c r="L12" s="151" t="s">
        <v>329</v>
      </c>
      <c r="M12" s="152" t="s">
        <v>23</v>
      </c>
      <c r="N12" s="152" t="s">
        <v>24</v>
      </c>
      <c r="O12" s="152">
        <v>2</v>
      </c>
      <c r="P12" s="152">
        <v>4</v>
      </c>
      <c r="Q12" s="152">
        <v>0</v>
      </c>
      <c r="R12" s="152">
        <v>4</v>
      </c>
      <c r="S12" s="152">
        <v>6</v>
      </c>
      <c r="U12" s="16" t="s">
        <v>37</v>
      </c>
      <c r="V12" s="16"/>
    </row>
    <row r="13" spans="1:23" x14ac:dyDescent="0.2">
      <c r="A13" s="37" t="s">
        <v>330</v>
      </c>
      <c r="B13" s="37" t="s">
        <v>331</v>
      </c>
      <c r="C13" s="15" t="s">
        <v>23</v>
      </c>
      <c r="D13" s="15" t="s">
        <v>24</v>
      </c>
      <c r="E13" s="15">
        <v>2</v>
      </c>
      <c r="F13" s="15">
        <v>0</v>
      </c>
      <c r="G13" s="15">
        <v>0</v>
      </c>
      <c r="H13" s="15">
        <v>2</v>
      </c>
      <c r="I13" s="15">
        <v>4</v>
      </c>
      <c r="K13" s="138" t="s">
        <v>547</v>
      </c>
      <c r="L13" s="138" t="s">
        <v>340</v>
      </c>
      <c r="M13" s="136" t="s">
        <v>23</v>
      </c>
      <c r="N13" s="136" t="s">
        <v>24</v>
      </c>
      <c r="O13" s="136">
        <v>2</v>
      </c>
      <c r="P13" s="136">
        <v>2</v>
      </c>
      <c r="Q13" s="136">
        <v>0</v>
      </c>
      <c r="R13" s="136">
        <v>3</v>
      </c>
      <c r="S13" s="136">
        <v>5</v>
      </c>
      <c r="U13" s="16" t="s">
        <v>42</v>
      </c>
      <c r="V13" s="16"/>
    </row>
    <row r="14" spans="1:23" x14ac:dyDescent="0.2">
      <c r="A14" s="37" t="s">
        <v>332</v>
      </c>
      <c r="B14" s="37" t="s">
        <v>546</v>
      </c>
      <c r="C14" s="15" t="s">
        <v>23</v>
      </c>
      <c r="D14" s="15" t="s">
        <v>24</v>
      </c>
      <c r="E14" s="15">
        <v>2</v>
      </c>
      <c r="F14" s="15">
        <v>4</v>
      </c>
      <c r="G14" s="15">
        <v>0</v>
      </c>
      <c r="H14" s="15">
        <v>4</v>
      </c>
      <c r="I14" s="15">
        <v>7</v>
      </c>
      <c r="K14" s="149" t="s">
        <v>119</v>
      </c>
      <c r="L14" s="149" t="s">
        <v>46</v>
      </c>
      <c r="M14" s="150" t="s">
        <v>31</v>
      </c>
      <c r="N14" s="150" t="s">
        <v>32</v>
      </c>
      <c r="O14" s="150">
        <v>2</v>
      </c>
      <c r="P14" s="150">
        <v>0</v>
      </c>
      <c r="Q14" s="150">
        <v>0</v>
      </c>
      <c r="R14" s="150">
        <v>2</v>
      </c>
      <c r="S14" s="150">
        <v>3</v>
      </c>
    </row>
    <row r="15" spans="1:23" x14ac:dyDescent="0.2">
      <c r="A15" s="79" t="s">
        <v>118</v>
      </c>
      <c r="B15" s="79" t="s">
        <v>44</v>
      </c>
      <c r="C15" s="20" t="s">
        <v>31</v>
      </c>
      <c r="D15" s="20" t="s">
        <v>32</v>
      </c>
      <c r="E15" s="20">
        <v>2</v>
      </c>
      <c r="F15" s="20">
        <v>0</v>
      </c>
      <c r="G15" s="20">
        <v>0</v>
      </c>
      <c r="H15" s="20">
        <v>2</v>
      </c>
      <c r="I15" s="20">
        <v>3</v>
      </c>
      <c r="K15" s="83" t="s">
        <v>122</v>
      </c>
      <c r="L15" s="83" t="s">
        <v>50</v>
      </c>
      <c r="M15" s="45" t="s">
        <v>42</v>
      </c>
      <c r="N15" s="45" t="s">
        <v>32</v>
      </c>
      <c r="O15" s="45">
        <v>2</v>
      </c>
      <c r="P15" s="45">
        <v>0</v>
      </c>
      <c r="Q15" s="45">
        <v>0</v>
      </c>
      <c r="R15" s="45">
        <v>2</v>
      </c>
      <c r="S15" s="45">
        <v>3</v>
      </c>
    </row>
    <row r="16" spans="1:23" x14ac:dyDescent="0.2">
      <c r="A16" s="83" t="s">
        <v>120</v>
      </c>
      <c r="B16" s="83" t="s">
        <v>48</v>
      </c>
      <c r="C16" s="45" t="s">
        <v>42</v>
      </c>
      <c r="D16" s="45" t="s">
        <v>32</v>
      </c>
      <c r="E16" s="45">
        <v>2</v>
      </c>
      <c r="F16" s="45">
        <v>0</v>
      </c>
      <c r="G16" s="45">
        <v>0</v>
      </c>
      <c r="H16" s="45">
        <v>2</v>
      </c>
      <c r="I16" s="45">
        <v>3</v>
      </c>
      <c r="K16" s="102" t="s">
        <v>51</v>
      </c>
      <c r="L16" s="103" t="s">
        <v>54</v>
      </c>
      <c r="M16" s="104" t="s">
        <v>37</v>
      </c>
      <c r="N16" s="104" t="s">
        <v>32</v>
      </c>
      <c r="O16" s="104">
        <v>2</v>
      </c>
      <c r="P16" s="104">
        <v>0</v>
      </c>
      <c r="Q16" s="104">
        <v>0</v>
      </c>
      <c r="R16" s="104">
        <v>2</v>
      </c>
      <c r="S16" s="104">
        <v>1</v>
      </c>
    </row>
    <row r="17" spans="1:23" x14ac:dyDescent="0.2">
      <c r="A17" s="85" t="s">
        <v>51</v>
      </c>
      <c r="B17" s="40" t="s">
        <v>52</v>
      </c>
      <c r="C17" s="41" t="s">
        <v>37</v>
      </c>
      <c r="D17" s="41" t="s">
        <v>32</v>
      </c>
      <c r="E17" s="41">
        <v>2</v>
      </c>
      <c r="F17" s="41">
        <v>0</v>
      </c>
      <c r="G17" s="41">
        <v>0</v>
      </c>
      <c r="H17" s="41">
        <v>2</v>
      </c>
      <c r="I17" s="41">
        <v>1</v>
      </c>
      <c r="K17" s="102" t="s">
        <v>55</v>
      </c>
      <c r="L17" s="105" t="s">
        <v>58</v>
      </c>
      <c r="M17" s="106" t="s">
        <v>37</v>
      </c>
      <c r="N17" s="106" t="s">
        <v>32</v>
      </c>
      <c r="O17" s="106">
        <v>2</v>
      </c>
      <c r="P17" s="106">
        <v>0</v>
      </c>
      <c r="Q17" s="106">
        <v>0</v>
      </c>
      <c r="R17" s="106">
        <v>2</v>
      </c>
      <c r="S17" s="106">
        <v>1</v>
      </c>
    </row>
    <row r="18" spans="1:23" x14ac:dyDescent="0.2">
      <c r="A18" s="85" t="s">
        <v>55</v>
      </c>
      <c r="B18" s="40" t="s">
        <v>56</v>
      </c>
      <c r="C18" s="41" t="s">
        <v>37</v>
      </c>
      <c r="D18" s="41" t="s">
        <v>32</v>
      </c>
      <c r="E18" s="41">
        <v>2</v>
      </c>
      <c r="F18" s="41">
        <v>0</v>
      </c>
      <c r="G18" s="41">
        <v>0</v>
      </c>
      <c r="H18" s="41">
        <v>2</v>
      </c>
      <c r="I18" s="41">
        <v>1</v>
      </c>
      <c r="K18" s="102" t="s">
        <v>61</v>
      </c>
      <c r="L18" s="105" t="s">
        <v>62</v>
      </c>
      <c r="M18" s="106" t="s">
        <v>37</v>
      </c>
      <c r="N18" s="106" t="s">
        <v>32</v>
      </c>
      <c r="O18" s="106">
        <v>2</v>
      </c>
      <c r="P18" s="106">
        <v>0</v>
      </c>
      <c r="Q18" s="106">
        <v>0</v>
      </c>
      <c r="R18" s="106">
        <v>2</v>
      </c>
      <c r="S18" s="106">
        <v>1</v>
      </c>
    </row>
    <row r="19" spans="1:23" x14ac:dyDescent="0.2">
      <c r="A19" s="85" t="s">
        <v>59</v>
      </c>
      <c r="B19" s="40" t="s">
        <v>60</v>
      </c>
      <c r="C19" s="41" t="s">
        <v>37</v>
      </c>
      <c r="D19" s="41" t="s">
        <v>32</v>
      </c>
      <c r="E19" s="41">
        <v>2</v>
      </c>
      <c r="F19" s="41">
        <v>0</v>
      </c>
      <c r="G19" s="41">
        <v>0</v>
      </c>
      <c r="H19" s="41">
        <v>2</v>
      </c>
      <c r="I19" s="41">
        <v>1</v>
      </c>
      <c r="K19" s="134"/>
      <c r="L19" s="135"/>
      <c r="M19" s="134"/>
      <c r="N19" s="134"/>
      <c r="O19" s="134"/>
      <c r="P19" s="134"/>
      <c r="Q19" s="134"/>
      <c r="R19" s="134"/>
      <c r="S19" s="134"/>
    </row>
    <row r="20" spans="1:23" x14ac:dyDescent="0.2">
      <c r="A20" s="15"/>
      <c r="B20" s="25" t="s">
        <v>63</v>
      </c>
      <c r="C20" s="26"/>
      <c r="D20" s="15"/>
      <c r="E20" s="132">
        <f t="shared" ref="E20:I20" si="0">SUM(E10:E19)</f>
        <v>20</v>
      </c>
      <c r="F20" s="132">
        <f t="shared" si="0"/>
        <v>6</v>
      </c>
      <c r="G20" s="132">
        <f t="shared" si="0"/>
        <v>0</v>
      </c>
      <c r="H20" s="132">
        <f>E20+(F20+G20)/2</f>
        <v>23</v>
      </c>
      <c r="I20" s="26">
        <f t="shared" si="0"/>
        <v>30</v>
      </c>
      <c r="K20" s="15"/>
      <c r="L20" s="25" t="s">
        <v>63</v>
      </c>
      <c r="M20" s="26"/>
      <c r="N20" s="15"/>
      <c r="O20" s="132">
        <f>SUM(O10:O19)</f>
        <v>20</v>
      </c>
      <c r="P20" s="26">
        <f t="shared" ref="P20:Q20" si="1">SUM(P10:P19)</f>
        <v>6</v>
      </c>
      <c r="Q20" s="26">
        <f t="shared" si="1"/>
        <v>0</v>
      </c>
      <c r="R20" s="132">
        <f>O20+(P20+Q20)/2</f>
        <v>23</v>
      </c>
      <c r="S20" s="26">
        <f>SUM(S10:S19)</f>
        <v>30</v>
      </c>
    </row>
    <row r="21" spans="1:23" x14ac:dyDescent="0.2">
      <c r="A21" s="15"/>
      <c r="B21" s="27" t="s">
        <v>64</v>
      </c>
      <c r="C21" s="15"/>
      <c r="D21" s="15"/>
      <c r="E21" s="15"/>
      <c r="F21" s="15"/>
      <c r="G21" s="15"/>
      <c r="H21" s="15"/>
      <c r="I21" s="26">
        <f>SUMIF(D10:D19,"=UE",I10:I19)</f>
        <v>9</v>
      </c>
      <c r="K21" s="15"/>
      <c r="L21" s="27" t="s">
        <v>64</v>
      </c>
      <c r="M21" s="15"/>
      <c r="N21" s="15"/>
      <c r="O21" s="15"/>
      <c r="P21" s="15"/>
      <c r="Q21" s="15"/>
      <c r="R21" s="15"/>
      <c r="S21" s="26">
        <f>SUMIF(N10:N18,"=UE",S10:S18)</f>
        <v>9</v>
      </c>
    </row>
    <row r="22" spans="1:23" x14ac:dyDescent="0.2">
      <c r="A22" s="20"/>
      <c r="B22" s="28" t="s">
        <v>65</v>
      </c>
      <c r="C22" s="20"/>
      <c r="D22" s="20"/>
      <c r="E22" s="20"/>
      <c r="F22" s="20"/>
      <c r="G22" s="20"/>
      <c r="H22" s="20"/>
      <c r="I22" s="29">
        <f>SUMIF(C10:C19,"=S",I10:I19)</f>
        <v>3</v>
      </c>
      <c r="K22" s="20"/>
      <c r="L22" s="28" t="s">
        <v>65</v>
      </c>
      <c r="M22" s="20"/>
      <c r="N22" s="20"/>
      <c r="O22" s="20"/>
      <c r="P22" s="20"/>
      <c r="Q22" s="20"/>
      <c r="R22" s="20"/>
      <c r="S22" s="29">
        <f>SUMIF(M10:M19,"=S",S10:S19)</f>
        <v>3</v>
      </c>
    </row>
    <row r="23" spans="1:23" x14ac:dyDescent="0.2">
      <c r="A23" s="45"/>
      <c r="B23" s="46" t="s">
        <v>169</v>
      </c>
      <c r="C23" s="45"/>
      <c r="D23" s="45"/>
      <c r="E23" s="45"/>
      <c r="F23" s="45"/>
      <c r="G23" s="45"/>
      <c r="H23" s="45"/>
      <c r="I23" s="47">
        <f>SUMIF(C10:C19,"=ÜS",I10:I19)</f>
        <v>3</v>
      </c>
      <c r="K23" s="45"/>
      <c r="L23" s="46" t="s">
        <v>169</v>
      </c>
      <c r="M23" s="45"/>
      <c r="N23" s="45"/>
      <c r="O23" s="45"/>
      <c r="P23" s="45"/>
      <c r="Q23" s="45"/>
      <c r="R23" s="45"/>
      <c r="S23" s="47">
        <f>SUMIF(M10:M19,"=ÜS",S10:S19)</f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36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37" t="s">
        <v>333</v>
      </c>
      <c r="B27" s="37" t="s">
        <v>334</v>
      </c>
      <c r="C27" s="37" t="s">
        <v>23</v>
      </c>
      <c r="D27" s="37" t="s">
        <v>24</v>
      </c>
      <c r="E27" s="37">
        <v>2</v>
      </c>
      <c r="F27" s="37">
        <v>0</v>
      </c>
      <c r="G27" s="37">
        <v>0</v>
      </c>
      <c r="H27" s="37">
        <v>2</v>
      </c>
      <c r="I27" s="15">
        <v>3</v>
      </c>
      <c r="K27" s="138" t="s">
        <v>335</v>
      </c>
      <c r="L27" s="138" t="s">
        <v>336</v>
      </c>
      <c r="M27" s="138" t="s">
        <v>23</v>
      </c>
      <c r="N27" s="138" t="s">
        <v>24</v>
      </c>
      <c r="O27" s="138">
        <v>4</v>
      </c>
      <c r="P27" s="138">
        <v>0</v>
      </c>
      <c r="Q27" s="138">
        <v>0</v>
      </c>
      <c r="R27" s="136">
        <v>4</v>
      </c>
      <c r="S27" s="136">
        <v>4</v>
      </c>
    </row>
    <row r="28" spans="1:23" x14ac:dyDescent="0.2">
      <c r="A28" s="138" t="s">
        <v>337</v>
      </c>
      <c r="B28" s="138" t="s">
        <v>338</v>
      </c>
      <c r="C28" s="138" t="s">
        <v>23</v>
      </c>
      <c r="D28" s="138" t="s">
        <v>24</v>
      </c>
      <c r="E28" s="138">
        <v>4</v>
      </c>
      <c r="F28" s="138">
        <v>0</v>
      </c>
      <c r="G28" s="138">
        <v>0</v>
      </c>
      <c r="H28" s="138">
        <v>4</v>
      </c>
      <c r="I28" s="136">
        <v>5</v>
      </c>
      <c r="K28" s="138" t="s">
        <v>339</v>
      </c>
      <c r="L28" s="138" t="s">
        <v>343</v>
      </c>
      <c r="M28" s="138" t="s">
        <v>23</v>
      </c>
      <c r="N28" s="138" t="s">
        <v>24</v>
      </c>
      <c r="O28" s="138">
        <v>4</v>
      </c>
      <c r="P28" s="138">
        <v>0</v>
      </c>
      <c r="Q28" s="138">
        <v>0</v>
      </c>
      <c r="R28" s="136">
        <v>4</v>
      </c>
      <c r="S28" s="136">
        <v>4</v>
      </c>
    </row>
    <row r="29" spans="1:23" x14ac:dyDescent="0.2">
      <c r="A29" s="138" t="s">
        <v>341</v>
      </c>
      <c r="B29" s="138" t="s">
        <v>342</v>
      </c>
      <c r="C29" s="138" t="s">
        <v>23</v>
      </c>
      <c r="D29" s="138" t="s">
        <v>24</v>
      </c>
      <c r="E29" s="138">
        <v>2</v>
      </c>
      <c r="F29" s="138">
        <v>0</v>
      </c>
      <c r="G29" s="138">
        <v>0</v>
      </c>
      <c r="H29" s="138">
        <v>2</v>
      </c>
      <c r="I29" s="136">
        <v>3</v>
      </c>
      <c r="K29" s="138" t="s">
        <v>548</v>
      </c>
      <c r="L29" s="138" t="s">
        <v>351</v>
      </c>
      <c r="M29" s="138" t="s">
        <v>23</v>
      </c>
      <c r="N29" s="138" t="s">
        <v>24</v>
      </c>
      <c r="O29" s="138">
        <v>2</v>
      </c>
      <c r="P29" s="138">
        <v>8</v>
      </c>
      <c r="Q29" s="138">
        <v>0</v>
      </c>
      <c r="R29" s="136">
        <v>6</v>
      </c>
      <c r="S29" s="136">
        <v>6</v>
      </c>
    </row>
    <row r="30" spans="1:23" x14ac:dyDescent="0.2">
      <c r="A30" s="37" t="s">
        <v>344</v>
      </c>
      <c r="B30" s="37" t="s">
        <v>345</v>
      </c>
      <c r="C30" s="37" t="s">
        <v>23</v>
      </c>
      <c r="D30" s="37" t="s">
        <v>24</v>
      </c>
      <c r="E30" s="37">
        <v>2</v>
      </c>
      <c r="F30" s="37">
        <v>4</v>
      </c>
      <c r="G30" s="37">
        <v>0</v>
      </c>
      <c r="H30" s="37">
        <v>4</v>
      </c>
      <c r="I30" s="15">
        <v>5</v>
      </c>
      <c r="K30" s="37" t="s">
        <v>346</v>
      </c>
      <c r="L30" s="37" t="s">
        <v>347</v>
      </c>
      <c r="M30" s="37" t="s">
        <v>23</v>
      </c>
      <c r="N30" s="37" t="s">
        <v>24</v>
      </c>
      <c r="O30" s="37">
        <v>2</v>
      </c>
      <c r="P30" s="37">
        <v>0</v>
      </c>
      <c r="Q30" s="37">
        <v>0</v>
      </c>
      <c r="R30" s="15">
        <v>2</v>
      </c>
      <c r="S30" s="15">
        <v>2</v>
      </c>
    </row>
    <row r="31" spans="1:23" x14ac:dyDescent="0.2">
      <c r="A31" s="37" t="s">
        <v>348</v>
      </c>
      <c r="B31" s="37" t="s">
        <v>349</v>
      </c>
      <c r="C31" s="37" t="s">
        <v>23</v>
      </c>
      <c r="D31" s="37" t="s">
        <v>24</v>
      </c>
      <c r="E31" s="37">
        <v>2</v>
      </c>
      <c r="F31" s="37">
        <v>8</v>
      </c>
      <c r="G31" s="37">
        <v>0</v>
      </c>
      <c r="H31" s="37">
        <v>6</v>
      </c>
      <c r="I31" s="15">
        <v>8</v>
      </c>
      <c r="K31" s="37" t="s">
        <v>350</v>
      </c>
      <c r="L31" s="37" t="s">
        <v>89</v>
      </c>
      <c r="M31" s="37" t="s">
        <v>23</v>
      </c>
      <c r="N31" s="37" t="s">
        <v>24</v>
      </c>
      <c r="O31" s="37">
        <v>0</v>
      </c>
      <c r="P31" s="37">
        <v>2</v>
      </c>
      <c r="Q31" s="37">
        <v>0</v>
      </c>
      <c r="R31" s="15">
        <v>1</v>
      </c>
      <c r="S31" s="15">
        <v>8</v>
      </c>
    </row>
    <row r="32" spans="1:23" x14ac:dyDescent="0.2">
      <c r="A32" s="79" t="s">
        <v>143</v>
      </c>
      <c r="B32" s="79" t="s">
        <v>91</v>
      </c>
      <c r="C32" s="79" t="s">
        <v>31</v>
      </c>
      <c r="D32" s="79" t="s">
        <v>32</v>
      </c>
      <c r="E32" s="79">
        <v>2</v>
      </c>
      <c r="F32" s="79">
        <v>0</v>
      </c>
      <c r="G32" s="79">
        <v>0</v>
      </c>
      <c r="H32" s="79">
        <v>2</v>
      </c>
      <c r="I32" s="20">
        <v>3</v>
      </c>
      <c r="K32" s="55" t="s">
        <v>147</v>
      </c>
      <c r="L32" s="55" t="s">
        <v>93</v>
      </c>
      <c r="M32" s="55" t="s">
        <v>31</v>
      </c>
      <c r="N32" s="55" t="s">
        <v>32</v>
      </c>
      <c r="O32" s="55">
        <v>2</v>
      </c>
      <c r="P32" s="55">
        <v>0</v>
      </c>
      <c r="Q32" s="55">
        <v>0</v>
      </c>
      <c r="R32" s="56">
        <f t="shared" ref="R32:R34" si="2">O32+(P32+Q32)/2</f>
        <v>2</v>
      </c>
      <c r="S32" s="56">
        <v>3</v>
      </c>
    </row>
    <row r="33" spans="1:19" x14ac:dyDescent="0.2">
      <c r="A33" s="38" t="s">
        <v>145</v>
      </c>
      <c r="B33" s="38" t="s">
        <v>95</v>
      </c>
      <c r="C33" s="38" t="s">
        <v>42</v>
      </c>
      <c r="D33" s="38" t="s">
        <v>32</v>
      </c>
      <c r="E33" s="38">
        <v>2</v>
      </c>
      <c r="F33" s="38">
        <v>0</v>
      </c>
      <c r="G33" s="38">
        <v>0</v>
      </c>
      <c r="H33" s="38">
        <v>2</v>
      </c>
      <c r="I33" s="22">
        <v>3</v>
      </c>
      <c r="K33" s="38" t="s">
        <v>229</v>
      </c>
      <c r="L33" s="38" t="s">
        <v>97</v>
      </c>
      <c r="M33" s="38" t="s">
        <v>42</v>
      </c>
      <c r="N33" s="38" t="s">
        <v>32</v>
      </c>
      <c r="O33" s="38">
        <v>2</v>
      </c>
      <c r="P33" s="38">
        <v>0</v>
      </c>
      <c r="Q33" s="38">
        <v>0</v>
      </c>
      <c r="R33" s="22">
        <f t="shared" si="2"/>
        <v>2</v>
      </c>
      <c r="S33" s="22">
        <v>3</v>
      </c>
    </row>
    <row r="34" spans="1:19" x14ac:dyDescent="0.2">
      <c r="A34" s="44"/>
      <c r="B34" s="44"/>
      <c r="C34" s="42"/>
      <c r="D34" s="42"/>
      <c r="E34" s="42"/>
      <c r="F34" s="44"/>
      <c r="G34" s="44"/>
      <c r="H34" s="44"/>
      <c r="I34" s="44"/>
      <c r="K34" s="30"/>
      <c r="L34" s="31" t="s">
        <v>63</v>
      </c>
      <c r="M34" s="32"/>
      <c r="N34" s="32"/>
      <c r="O34" s="133">
        <f>SUM(O27:O33)</f>
        <v>16</v>
      </c>
      <c r="P34" s="133">
        <f>SUM(P27:P33)</f>
        <v>10</v>
      </c>
      <c r="Q34" s="133">
        <f>SUM(Q27:Q33)</f>
        <v>0</v>
      </c>
      <c r="R34" s="133">
        <f t="shared" si="2"/>
        <v>21</v>
      </c>
      <c r="S34" s="32">
        <f>SUM(S27:S33)</f>
        <v>30</v>
      </c>
    </row>
    <row r="35" spans="1:19" x14ac:dyDescent="0.2">
      <c r="A35" s="30"/>
      <c r="B35" s="31" t="s">
        <v>63</v>
      </c>
      <c r="C35" s="162"/>
      <c r="D35" s="164"/>
      <c r="E35" s="133">
        <f t="shared" ref="E35:G35" si="3">SUM(E27:E34)</f>
        <v>16</v>
      </c>
      <c r="F35" s="133">
        <f t="shared" si="3"/>
        <v>12</v>
      </c>
      <c r="G35" s="133">
        <f t="shared" si="3"/>
        <v>0</v>
      </c>
      <c r="H35" s="133">
        <f>E35+(F35+G35)/2</f>
        <v>22</v>
      </c>
      <c r="I35" s="92">
        <f>SUM(I27:I34)</f>
        <v>30</v>
      </c>
      <c r="K35" s="15"/>
      <c r="L35" s="27" t="s">
        <v>64</v>
      </c>
      <c r="M35" s="15"/>
      <c r="N35" s="15"/>
      <c r="O35" s="37"/>
      <c r="P35" s="37"/>
      <c r="Q35" s="37"/>
      <c r="R35" s="37"/>
      <c r="S35" s="26">
        <f>SUMIF(N27:N33,"=UE",S27:S33)</f>
        <v>6</v>
      </c>
    </row>
    <row r="36" spans="1:19" x14ac:dyDescent="0.2">
      <c r="A36" s="15"/>
      <c r="B36" s="27" t="s">
        <v>64</v>
      </c>
      <c r="C36" s="15"/>
      <c r="D36" s="15"/>
      <c r="E36" s="37"/>
      <c r="F36" s="37"/>
      <c r="G36" s="37"/>
      <c r="H36" s="37"/>
      <c r="I36" s="91">
        <f>SUMIF(D27:D34,"=UE",I27:I34)</f>
        <v>6</v>
      </c>
      <c r="K36" s="57"/>
      <c r="L36" s="58" t="s">
        <v>65</v>
      </c>
      <c r="M36" s="57"/>
      <c r="N36" s="57"/>
      <c r="O36" s="93"/>
      <c r="P36" s="93"/>
      <c r="Q36" s="93"/>
      <c r="R36" s="93"/>
      <c r="S36" s="59">
        <f>SUMIF(M27:M33,"=S",S27:S33)</f>
        <v>3</v>
      </c>
    </row>
    <row r="37" spans="1:19" x14ac:dyDescent="0.2">
      <c r="A37" s="57"/>
      <c r="B37" s="58" t="s">
        <v>65</v>
      </c>
      <c r="C37" s="57"/>
      <c r="D37" s="57"/>
      <c r="E37" s="93"/>
      <c r="F37" s="93"/>
      <c r="G37" s="93"/>
      <c r="H37" s="93"/>
      <c r="I37" s="94">
        <f>SUMIF(C27:C33,"=S",I27:I33)</f>
        <v>3</v>
      </c>
      <c r="K37" s="61"/>
      <c r="L37" s="62" t="s">
        <v>169</v>
      </c>
      <c r="M37" s="61"/>
      <c r="N37" s="61"/>
      <c r="O37" s="95"/>
      <c r="P37" s="95"/>
      <c r="Q37" s="95"/>
      <c r="R37" s="95"/>
      <c r="S37" s="63">
        <f>SUMIF(M27:M33,"=ÜS",S27:S33)</f>
        <v>3</v>
      </c>
    </row>
    <row r="38" spans="1:19" x14ac:dyDescent="0.2">
      <c r="A38" s="61"/>
      <c r="B38" s="62" t="s">
        <v>169</v>
      </c>
      <c r="C38" s="61"/>
      <c r="D38" s="61"/>
      <c r="E38" s="95"/>
      <c r="F38" s="95"/>
      <c r="G38" s="95"/>
      <c r="H38" s="95"/>
      <c r="I38" s="96">
        <f>SUMIF(C27:C33,"=ÜS",I27:I33)</f>
        <v>3</v>
      </c>
    </row>
    <row r="39" spans="1:19" x14ac:dyDescent="0.2">
      <c r="A39" s="35"/>
      <c r="C39" s="35"/>
      <c r="D39" s="35"/>
      <c r="E39" s="35"/>
      <c r="F39" s="35"/>
      <c r="G39" s="35"/>
      <c r="H39" s="35"/>
      <c r="I39" s="35"/>
      <c r="K39" s="35"/>
      <c r="M39" s="35"/>
      <c r="N39" s="35"/>
      <c r="O39" s="35"/>
      <c r="P39" s="35"/>
      <c r="Q39" s="35"/>
    </row>
    <row r="40" spans="1:19" x14ac:dyDescent="0.2">
      <c r="A40" s="35"/>
      <c r="B40" s="36"/>
      <c r="C40" s="35"/>
      <c r="D40" s="35"/>
      <c r="E40" s="35"/>
      <c r="F40" s="35"/>
      <c r="G40" s="35"/>
      <c r="H40" s="35"/>
      <c r="I40" s="35"/>
      <c r="K40" s="35"/>
      <c r="M40" s="35"/>
      <c r="N40" s="35"/>
      <c r="O40" s="35"/>
      <c r="P40" s="35"/>
      <c r="Q40" s="35"/>
    </row>
  </sheetData>
  <mergeCells count="18">
    <mergeCell ref="A24:S24"/>
    <mergeCell ref="A25:I25"/>
    <mergeCell ref="K25:S25"/>
    <mergeCell ref="C35:D35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C27:C34 M10:M19 M27:M30 M31:M33">
      <formula1>$U$10:$U$14</formula1>
    </dataValidation>
    <dataValidation type="list" allowBlank="1" showErrorMessage="1" sqref="D27:D34 N10:N19 N27:N30 N31:N33">
      <formula1>$V$10:$V$13</formula1>
    </dataValidation>
    <dataValidation type="list" allowBlank="1" showErrorMessage="1" sqref="C10:C19">
      <formula1>$U$10:$U$15</formula1>
    </dataValidation>
    <dataValidation type="list" allowBlank="1" showErrorMessage="1" sqref="D10:D19">
      <formula1>$V$9:$V$13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topLeftCell="A10" workbookViewId="0">
      <selection activeCell="L18" sqref="L18"/>
    </sheetView>
  </sheetViews>
  <sheetFormatPr defaultColWidth="8.7109375" defaultRowHeight="12" x14ac:dyDescent="0.2"/>
  <cols>
    <col min="1" max="1" width="6.85546875" style="2" bestFit="1" customWidth="1"/>
    <col min="2" max="2" width="27.85546875" style="2" bestFit="1" customWidth="1"/>
    <col min="3" max="3" width="4.42578125" style="2" bestFit="1" customWidth="1"/>
    <col min="4" max="4" width="5.85546875" style="2" bestFit="1" customWidth="1"/>
    <col min="5" max="5" width="3" style="2" bestFit="1" customWidth="1"/>
    <col min="6" max="6" width="2" style="2" bestFit="1" customWidth="1"/>
    <col min="7" max="7" width="1.85546875" style="2" bestFit="1" customWidth="1"/>
    <col min="8" max="8" width="3" style="2" bestFit="1" customWidth="1"/>
    <col min="9" max="9" width="5.28515625" style="2" bestFit="1" customWidth="1"/>
    <col min="10" max="10" width="2.5703125" style="2" customWidth="1"/>
    <col min="11" max="11" width="6.85546875" style="2" bestFit="1" customWidth="1"/>
    <col min="12" max="12" width="28.5703125" style="2" bestFit="1" customWidth="1"/>
    <col min="13" max="13" width="4.42578125" style="2" bestFit="1" customWidth="1"/>
    <col min="14" max="14" width="5" style="2" bestFit="1" customWidth="1"/>
    <col min="15" max="15" width="3" style="2" bestFit="1" customWidth="1"/>
    <col min="16" max="16" width="2" style="2" bestFit="1" customWidth="1"/>
    <col min="17" max="17" width="1.85546875" style="2" bestFit="1" customWidth="1"/>
    <col min="18" max="18" width="3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2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2" x14ac:dyDescent="0.2">
      <c r="A2" s="153" t="s">
        <v>98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2" x14ac:dyDescent="0.2">
      <c r="A3" s="153" t="s">
        <v>99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x14ac:dyDescent="0.2">
      <c r="A5" s="155" t="s">
        <v>3</v>
      </c>
      <c r="B5" s="156"/>
      <c r="C5" s="156"/>
      <c r="D5" s="156"/>
      <c r="E5" s="157">
        <f>H20+R20+H35+R35</f>
        <v>81</v>
      </c>
      <c r="F5" s="156"/>
      <c r="G5" s="158" t="s">
        <v>4</v>
      </c>
      <c r="H5" s="159"/>
      <c r="I5" s="4">
        <f>I20+S20+I35+S35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</row>
    <row r="6" spans="1:22" x14ac:dyDescent="0.2">
      <c r="A6" s="165" t="s">
        <v>5</v>
      </c>
      <c r="B6" s="166"/>
      <c r="C6" s="6">
        <f>(I23+S23+I38+S38)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((I22+S22+I37+S37+I23+S23+I38+S38)/I5*100)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((I21+S21+I36+S36)/I5)*100</f>
        <v>25</v>
      </c>
      <c r="S6" s="169"/>
    </row>
    <row r="7" spans="1:22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2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2" ht="36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</row>
    <row r="10" spans="1:22" x14ac:dyDescent="0.2">
      <c r="A10" s="44" t="s">
        <v>100</v>
      </c>
      <c r="B10" s="44" t="s">
        <v>22</v>
      </c>
      <c r="C10" s="15" t="s">
        <v>23</v>
      </c>
      <c r="D10" s="15" t="s">
        <v>24</v>
      </c>
      <c r="E10" s="15">
        <v>2</v>
      </c>
      <c r="F10" s="15">
        <v>0</v>
      </c>
      <c r="G10" s="15">
        <v>0</v>
      </c>
      <c r="H10" s="15">
        <f t="shared" ref="H10:H18" si="0">E10+(F10+G10)/2</f>
        <v>2</v>
      </c>
      <c r="I10" s="15">
        <v>3</v>
      </c>
      <c r="K10" s="44" t="s">
        <v>101</v>
      </c>
      <c r="L10" s="44" t="s">
        <v>102</v>
      </c>
      <c r="M10" s="15" t="s">
        <v>23</v>
      </c>
      <c r="N10" s="15" t="s">
        <v>24</v>
      </c>
      <c r="O10" s="15">
        <v>2</v>
      </c>
      <c r="P10" s="15">
        <v>0</v>
      </c>
      <c r="Q10" s="15">
        <v>0</v>
      </c>
      <c r="R10" s="15">
        <f t="shared" ref="R10:R13" si="1">O10+(P10+Q10)/2</f>
        <v>2</v>
      </c>
      <c r="S10" s="15">
        <v>3</v>
      </c>
      <c r="U10" s="16" t="s">
        <v>23</v>
      </c>
      <c r="V10" s="16" t="s">
        <v>24</v>
      </c>
    </row>
    <row r="11" spans="1:22" x14ac:dyDescent="0.2">
      <c r="A11" s="44" t="s">
        <v>103</v>
      </c>
      <c r="B11" s="44" t="s">
        <v>28</v>
      </c>
      <c r="C11" s="15" t="s">
        <v>23</v>
      </c>
      <c r="D11" s="15" t="s">
        <v>24</v>
      </c>
      <c r="E11" s="15">
        <v>2</v>
      </c>
      <c r="F11" s="15">
        <v>0</v>
      </c>
      <c r="G11" s="15">
        <v>0</v>
      </c>
      <c r="H11" s="15">
        <f t="shared" si="0"/>
        <v>2</v>
      </c>
      <c r="I11" s="15">
        <v>3</v>
      </c>
      <c r="K11" s="44" t="s">
        <v>104</v>
      </c>
      <c r="L11" s="44" t="s">
        <v>105</v>
      </c>
      <c r="M11" s="15" t="s">
        <v>23</v>
      </c>
      <c r="N11" s="15" t="s">
        <v>24</v>
      </c>
      <c r="O11" s="15">
        <v>2</v>
      </c>
      <c r="P11" s="15">
        <v>0</v>
      </c>
      <c r="Q11" s="15">
        <v>0</v>
      </c>
      <c r="R11" s="15">
        <f t="shared" si="1"/>
        <v>2</v>
      </c>
      <c r="S11" s="15">
        <v>3</v>
      </c>
      <c r="U11" s="16" t="s">
        <v>31</v>
      </c>
      <c r="V11" s="16" t="s">
        <v>32</v>
      </c>
    </row>
    <row r="12" spans="1:22" x14ac:dyDescent="0.2">
      <c r="A12" s="44" t="s">
        <v>106</v>
      </c>
      <c r="B12" s="44" t="s">
        <v>107</v>
      </c>
      <c r="C12" s="15" t="s">
        <v>23</v>
      </c>
      <c r="D12" s="15" t="s">
        <v>24</v>
      </c>
      <c r="E12" s="15">
        <v>2</v>
      </c>
      <c r="F12" s="15">
        <v>0</v>
      </c>
      <c r="G12" s="15">
        <v>0</v>
      </c>
      <c r="H12" s="15">
        <f t="shared" si="0"/>
        <v>2</v>
      </c>
      <c r="I12" s="15">
        <v>3</v>
      </c>
      <c r="K12" s="44" t="s">
        <v>108</v>
      </c>
      <c r="L12" s="44" t="s">
        <v>109</v>
      </c>
      <c r="M12" s="15" t="s">
        <v>23</v>
      </c>
      <c r="N12" s="15" t="s">
        <v>24</v>
      </c>
      <c r="O12" s="15">
        <v>2</v>
      </c>
      <c r="P12" s="15">
        <v>0</v>
      </c>
      <c r="Q12" s="15">
        <v>0</v>
      </c>
      <c r="R12" s="15">
        <f t="shared" si="1"/>
        <v>2</v>
      </c>
      <c r="S12" s="15">
        <v>3</v>
      </c>
      <c r="U12" s="16" t="s">
        <v>37</v>
      </c>
      <c r="V12" s="16"/>
    </row>
    <row r="13" spans="1:22" x14ac:dyDescent="0.2">
      <c r="A13" s="44" t="s">
        <v>110</v>
      </c>
      <c r="B13" s="44" t="s">
        <v>111</v>
      </c>
      <c r="C13" s="15" t="s">
        <v>23</v>
      </c>
      <c r="D13" s="15" t="s">
        <v>24</v>
      </c>
      <c r="E13" s="15">
        <v>2</v>
      </c>
      <c r="F13" s="15">
        <v>0</v>
      </c>
      <c r="G13" s="15">
        <v>0</v>
      </c>
      <c r="H13" s="15">
        <f t="shared" si="0"/>
        <v>2</v>
      </c>
      <c r="I13" s="15">
        <v>3</v>
      </c>
      <c r="K13" s="44" t="s">
        <v>112</v>
      </c>
      <c r="L13" s="44" t="s">
        <v>113</v>
      </c>
      <c r="M13" s="15" t="s">
        <v>23</v>
      </c>
      <c r="N13" s="15" t="s">
        <v>24</v>
      </c>
      <c r="O13" s="15">
        <v>2</v>
      </c>
      <c r="P13" s="15">
        <v>0</v>
      </c>
      <c r="Q13" s="15">
        <v>0</v>
      </c>
      <c r="R13" s="15">
        <f t="shared" si="1"/>
        <v>2</v>
      </c>
      <c r="S13" s="15">
        <v>3</v>
      </c>
      <c r="U13" s="16" t="s">
        <v>42</v>
      </c>
      <c r="V13" s="16"/>
    </row>
    <row r="14" spans="1:22" x14ac:dyDescent="0.2">
      <c r="A14" s="44" t="s">
        <v>114</v>
      </c>
      <c r="B14" s="44" t="s">
        <v>115</v>
      </c>
      <c r="C14" s="15" t="s">
        <v>23</v>
      </c>
      <c r="D14" s="15" t="s">
        <v>24</v>
      </c>
      <c r="E14" s="15">
        <v>4</v>
      </c>
      <c r="F14" s="15">
        <v>0</v>
      </c>
      <c r="G14" s="15">
        <v>0</v>
      </c>
      <c r="H14" s="15">
        <f t="shared" si="0"/>
        <v>4</v>
      </c>
      <c r="I14" s="15">
        <v>9</v>
      </c>
      <c r="K14" s="44" t="s">
        <v>116</v>
      </c>
      <c r="L14" s="44" t="s">
        <v>117</v>
      </c>
      <c r="M14" s="15" t="s">
        <v>23</v>
      </c>
      <c r="N14" s="15" t="s">
        <v>24</v>
      </c>
      <c r="O14" s="15">
        <v>2</v>
      </c>
      <c r="P14" s="15">
        <v>8</v>
      </c>
      <c r="Q14" s="15">
        <v>0</v>
      </c>
      <c r="R14" s="15">
        <v>6</v>
      </c>
      <c r="S14" s="15">
        <v>9</v>
      </c>
    </row>
    <row r="15" spans="1:22" x14ac:dyDescent="0.2">
      <c r="A15" s="97" t="s">
        <v>118</v>
      </c>
      <c r="B15" s="97" t="s">
        <v>44</v>
      </c>
      <c r="C15" s="20" t="s">
        <v>31</v>
      </c>
      <c r="D15" s="20" t="s">
        <v>32</v>
      </c>
      <c r="E15" s="20">
        <v>2</v>
      </c>
      <c r="F15" s="20">
        <v>0</v>
      </c>
      <c r="G15" s="20">
        <v>0</v>
      </c>
      <c r="H15" s="20">
        <f t="shared" si="0"/>
        <v>2</v>
      </c>
      <c r="I15" s="20">
        <v>3</v>
      </c>
      <c r="K15" s="97" t="s">
        <v>119</v>
      </c>
      <c r="L15" s="97" t="s">
        <v>46</v>
      </c>
      <c r="M15" s="20" t="s">
        <v>31</v>
      </c>
      <c r="N15" s="20" t="s">
        <v>32</v>
      </c>
      <c r="O15" s="20">
        <v>2</v>
      </c>
      <c r="P15" s="20">
        <v>0</v>
      </c>
      <c r="Q15" s="20">
        <v>0</v>
      </c>
      <c r="R15" s="20">
        <f t="shared" ref="R15:R18" si="2">O15+(P15+Q15)/2</f>
        <v>2</v>
      </c>
      <c r="S15" s="20">
        <v>3</v>
      </c>
    </row>
    <row r="16" spans="1:22" x14ac:dyDescent="0.2">
      <c r="A16" s="98" t="s">
        <v>120</v>
      </c>
      <c r="B16" s="98" t="s">
        <v>121</v>
      </c>
      <c r="C16" s="22" t="s">
        <v>42</v>
      </c>
      <c r="D16" s="22" t="s">
        <v>32</v>
      </c>
      <c r="E16" s="22">
        <v>2</v>
      </c>
      <c r="F16" s="22">
        <v>0</v>
      </c>
      <c r="G16" s="22">
        <v>0</v>
      </c>
      <c r="H16" s="22">
        <f t="shared" si="0"/>
        <v>2</v>
      </c>
      <c r="I16" s="22">
        <v>3</v>
      </c>
      <c r="K16" s="98" t="s">
        <v>122</v>
      </c>
      <c r="L16" s="98" t="s">
        <v>50</v>
      </c>
      <c r="M16" s="22" t="s">
        <v>42</v>
      </c>
      <c r="N16" s="22" t="s">
        <v>32</v>
      </c>
      <c r="O16" s="22">
        <v>2</v>
      </c>
      <c r="P16" s="22">
        <v>0</v>
      </c>
      <c r="Q16" s="22">
        <v>0</v>
      </c>
      <c r="R16" s="22">
        <f t="shared" si="2"/>
        <v>2</v>
      </c>
      <c r="S16" s="22">
        <v>3</v>
      </c>
    </row>
    <row r="17" spans="1:22" x14ac:dyDescent="0.2">
      <c r="A17" s="85" t="s">
        <v>51</v>
      </c>
      <c r="B17" s="99" t="s">
        <v>52</v>
      </c>
      <c r="C17" s="41" t="s">
        <v>37</v>
      </c>
      <c r="D17" s="41" t="s">
        <v>32</v>
      </c>
      <c r="E17" s="41">
        <v>2</v>
      </c>
      <c r="F17" s="41">
        <v>0</v>
      </c>
      <c r="G17" s="41">
        <v>0</v>
      </c>
      <c r="H17" s="41">
        <f t="shared" si="0"/>
        <v>2</v>
      </c>
      <c r="I17" s="41">
        <v>1</v>
      </c>
      <c r="K17" s="85" t="s">
        <v>51</v>
      </c>
      <c r="L17" s="99" t="s">
        <v>54</v>
      </c>
      <c r="M17" s="41" t="s">
        <v>37</v>
      </c>
      <c r="N17" s="41" t="s">
        <v>32</v>
      </c>
      <c r="O17" s="41">
        <v>2</v>
      </c>
      <c r="P17" s="41">
        <v>0</v>
      </c>
      <c r="Q17" s="41">
        <v>0</v>
      </c>
      <c r="R17" s="41">
        <f t="shared" si="2"/>
        <v>2</v>
      </c>
      <c r="S17" s="41">
        <v>1</v>
      </c>
    </row>
    <row r="18" spans="1:22" x14ac:dyDescent="0.2">
      <c r="A18" s="85" t="s">
        <v>55</v>
      </c>
      <c r="B18" s="99" t="s">
        <v>56</v>
      </c>
      <c r="C18" s="41" t="s">
        <v>37</v>
      </c>
      <c r="D18" s="41" t="s">
        <v>32</v>
      </c>
      <c r="E18" s="41">
        <v>2</v>
      </c>
      <c r="F18" s="41">
        <v>0</v>
      </c>
      <c r="G18" s="41">
        <v>0</v>
      </c>
      <c r="H18" s="41">
        <f t="shared" si="0"/>
        <v>2</v>
      </c>
      <c r="I18" s="41">
        <v>1</v>
      </c>
      <c r="K18" s="85" t="s">
        <v>55</v>
      </c>
      <c r="L18" s="99" t="s">
        <v>58</v>
      </c>
      <c r="M18" s="41" t="s">
        <v>37</v>
      </c>
      <c r="N18" s="41" t="s">
        <v>32</v>
      </c>
      <c r="O18" s="41">
        <v>2</v>
      </c>
      <c r="P18" s="41">
        <v>0</v>
      </c>
      <c r="Q18" s="41">
        <v>0</v>
      </c>
      <c r="R18" s="41">
        <f t="shared" si="2"/>
        <v>2</v>
      </c>
      <c r="S18" s="41">
        <v>1</v>
      </c>
    </row>
    <row r="19" spans="1:22" x14ac:dyDescent="0.2">
      <c r="A19" s="85" t="s">
        <v>59</v>
      </c>
      <c r="B19" s="40" t="s">
        <v>60</v>
      </c>
      <c r="C19" s="41" t="s">
        <v>37</v>
      </c>
      <c r="D19" s="41" t="s">
        <v>32</v>
      </c>
      <c r="E19" s="41">
        <v>2</v>
      </c>
      <c r="F19" s="41">
        <v>0</v>
      </c>
      <c r="G19" s="41">
        <v>0</v>
      </c>
      <c r="H19" s="41">
        <v>2</v>
      </c>
      <c r="I19" s="41">
        <v>1</v>
      </c>
      <c r="K19" s="85" t="s">
        <v>61</v>
      </c>
      <c r="L19" s="40" t="s">
        <v>62</v>
      </c>
      <c r="M19" s="100" t="s">
        <v>37</v>
      </c>
      <c r="N19" s="100" t="s">
        <v>32</v>
      </c>
      <c r="O19" s="41">
        <v>2</v>
      </c>
      <c r="P19" s="41">
        <v>0</v>
      </c>
      <c r="Q19" s="41">
        <v>0</v>
      </c>
      <c r="R19" s="41">
        <v>2</v>
      </c>
      <c r="S19" s="41">
        <v>1</v>
      </c>
    </row>
    <row r="20" spans="1:22" x14ac:dyDescent="0.2">
      <c r="A20" s="15"/>
      <c r="B20" s="25" t="s">
        <v>63</v>
      </c>
      <c r="C20" s="26"/>
      <c r="D20" s="14"/>
      <c r="E20" s="26">
        <f>SUM(E10:E19)</f>
        <v>22</v>
      </c>
      <c r="F20" s="26">
        <f t="shared" ref="F20:G20" si="3">SUM(F10:F18)</f>
        <v>0</v>
      </c>
      <c r="G20" s="26">
        <f t="shared" si="3"/>
        <v>0</v>
      </c>
      <c r="H20" s="26">
        <f>E20+(F20+G20)/2</f>
        <v>22</v>
      </c>
      <c r="I20" s="26">
        <f>SUM(I10:I19)</f>
        <v>30</v>
      </c>
      <c r="K20" s="15"/>
      <c r="L20" s="25" t="s">
        <v>63</v>
      </c>
      <c r="M20" s="26"/>
      <c r="N20" s="14"/>
      <c r="O20" s="26">
        <f t="shared" ref="O20:Q20" si="4">SUM(O10:O19)</f>
        <v>20</v>
      </c>
      <c r="P20" s="26">
        <f t="shared" si="4"/>
        <v>8</v>
      </c>
      <c r="Q20" s="26">
        <f t="shared" si="4"/>
        <v>0</v>
      </c>
      <c r="R20" s="26">
        <f>O20+(P20+Q20)/2</f>
        <v>24</v>
      </c>
      <c r="S20" s="26">
        <f>SUM(S10:S19)</f>
        <v>30</v>
      </c>
    </row>
    <row r="21" spans="1:22" x14ac:dyDescent="0.2">
      <c r="A21" s="15"/>
      <c r="B21" s="27" t="s">
        <v>64</v>
      </c>
      <c r="C21" s="15"/>
      <c r="D21" s="14"/>
      <c r="E21" s="15"/>
      <c r="F21" s="15"/>
      <c r="G21" s="15"/>
      <c r="H21" s="15"/>
      <c r="I21" s="26">
        <v>9</v>
      </c>
      <c r="K21" s="15"/>
      <c r="L21" s="27" t="s">
        <v>64</v>
      </c>
      <c r="M21" s="15"/>
      <c r="N21" s="14"/>
      <c r="O21" s="15"/>
      <c r="P21" s="15"/>
      <c r="Q21" s="15"/>
      <c r="R21" s="15"/>
      <c r="S21" s="26">
        <v>9</v>
      </c>
    </row>
    <row r="22" spans="1:22" x14ac:dyDescent="0.2">
      <c r="A22" s="20"/>
      <c r="B22" s="28" t="s">
        <v>65</v>
      </c>
      <c r="C22" s="20"/>
      <c r="D22" s="19"/>
      <c r="E22" s="20"/>
      <c r="F22" s="20"/>
      <c r="G22" s="20"/>
      <c r="H22" s="20"/>
      <c r="I22" s="29">
        <f>SUMIF(C10:C18,"=S",I10:I18)</f>
        <v>3</v>
      </c>
      <c r="K22" s="20"/>
      <c r="L22" s="28" t="s">
        <v>65</v>
      </c>
      <c r="M22" s="20"/>
      <c r="N22" s="19"/>
      <c r="O22" s="20"/>
      <c r="P22" s="20"/>
      <c r="Q22" s="20"/>
      <c r="R22" s="20"/>
      <c r="S22" s="29">
        <f>SUMIF(M10:M18,"=S",S10:S18)</f>
        <v>3</v>
      </c>
    </row>
    <row r="23" spans="1:22" x14ac:dyDescent="0.2">
      <c r="A23" s="45"/>
      <c r="B23" s="46" t="s">
        <v>66</v>
      </c>
      <c r="C23" s="45"/>
      <c r="D23" s="84"/>
      <c r="E23" s="45"/>
      <c r="F23" s="45"/>
      <c r="G23" s="45"/>
      <c r="H23" s="45"/>
      <c r="I23" s="47">
        <f>SUMIF(C10:C18,"=ÜS",I10:I18)</f>
        <v>3</v>
      </c>
      <c r="K23" s="45"/>
      <c r="L23" s="46" t="s">
        <v>66</v>
      </c>
      <c r="M23" s="45"/>
      <c r="N23" s="84"/>
      <c r="O23" s="45"/>
      <c r="P23" s="45"/>
      <c r="Q23" s="45"/>
      <c r="R23" s="45"/>
      <c r="S23" s="47">
        <f>SUMIF(M10:M18,"=ÜS",S10:S18)</f>
        <v>3</v>
      </c>
    </row>
    <row r="24" spans="1:22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2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2" ht="36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</row>
    <row r="27" spans="1:22" x14ac:dyDescent="0.2">
      <c r="A27" s="44" t="s">
        <v>123</v>
      </c>
      <c r="B27" s="44" t="s">
        <v>124</v>
      </c>
      <c r="C27" s="15" t="s">
        <v>23</v>
      </c>
      <c r="D27" s="15" t="s">
        <v>24</v>
      </c>
      <c r="E27" s="15">
        <v>2</v>
      </c>
      <c r="F27" s="15">
        <v>0</v>
      </c>
      <c r="G27" s="15">
        <v>0</v>
      </c>
      <c r="H27" s="15">
        <f t="shared" ref="H27:H33" si="5">E27+(F27+G27)/2</f>
        <v>2</v>
      </c>
      <c r="I27" s="15">
        <v>3</v>
      </c>
      <c r="K27" s="44" t="s">
        <v>125</v>
      </c>
      <c r="L27" s="44" t="s">
        <v>126</v>
      </c>
      <c r="M27" s="15" t="s">
        <v>23</v>
      </c>
      <c r="N27" s="15" t="s">
        <v>24</v>
      </c>
      <c r="O27" s="15">
        <v>2</v>
      </c>
      <c r="P27" s="15">
        <v>0</v>
      </c>
      <c r="Q27" s="15">
        <v>0</v>
      </c>
      <c r="R27" s="15">
        <f t="shared" ref="R27:R31" si="6">O27+(P27+Q27)/2</f>
        <v>2</v>
      </c>
      <c r="S27" s="15">
        <v>3</v>
      </c>
    </row>
    <row r="28" spans="1:22" x14ac:dyDescent="0.2">
      <c r="A28" s="44" t="s">
        <v>127</v>
      </c>
      <c r="B28" s="44" t="s">
        <v>128</v>
      </c>
      <c r="C28" s="15" t="s">
        <v>23</v>
      </c>
      <c r="D28" s="15" t="s">
        <v>24</v>
      </c>
      <c r="E28" s="15">
        <v>2</v>
      </c>
      <c r="F28" s="15">
        <v>0</v>
      </c>
      <c r="G28" s="15">
        <v>0</v>
      </c>
      <c r="H28" s="15">
        <f t="shared" si="5"/>
        <v>2</v>
      </c>
      <c r="I28" s="15">
        <v>4</v>
      </c>
      <c r="K28" s="44" t="s">
        <v>129</v>
      </c>
      <c r="L28" s="44" t="s">
        <v>130</v>
      </c>
      <c r="M28" s="15" t="s">
        <v>23</v>
      </c>
      <c r="N28" s="15" t="s">
        <v>24</v>
      </c>
      <c r="O28" s="15">
        <v>2</v>
      </c>
      <c r="P28" s="15">
        <v>4</v>
      </c>
      <c r="Q28" s="15">
        <v>0</v>
      </c>
      <c r="R28" s="15">
        <f t="shared" si="6"/>
        <v>4</v>
      </c>
      <c r="S28" s="15">
        <v>4</v>
      </c>
    </row>
    <row r="29" spans="1:22" ht="36" x14ac:dyDescent="0.2">
      <c r="A29" s="65" t="s">
        <v>131</v>
      </c>
      <c r="B29" s="101" t="s">
        <v>132</v>
      </c>
      <c r="C29" s="15" t="s">
        <v>23</v>
      </c>
      <c r="D29" s="15" t="s">
        <v>24</v>
      </c>
      <c r="E29" s="15">
        <v>2</v>
      </c>
      <c r="F29" s="15">
        <v>0</v>
      </c>
      <c r="G29" s="15">
        <v>0</v>
      </c>
      <c r="H29" s="15">
        <f t="shared" si="5"/>
        <v>2</v>
      </c>
      <c r="I29" s="15">
        <v>5</v>
      </c>
      <c r="K29" s="139" t="s">
        <v>133</v>
      </c>
      <c r="L29" s="139" t="s">
        <v>134</v>
      </c>
      <c r="M29" s="136" t="s">
        <v>23</v>
      </c>
      <c r="N29" s="136" t="s">
        <v>24</v>
      </c>
      <c r="O29" s="136">
        <v>2</v>
      </c>
      <c r="P29" s="136">
        <v>0</v>
      </c>
      <c r="Q29" s="136">
        <v>0</v>
      </c>
      <c r="R29" s="136">
        <f t="shared" si="6"/>
        <v>2</v>
      </c>
      <c r="S29" s="136">
        <v>3</v>
      </c>
    </row>
    <row r="30" spans="1:22" x14ac:dyDescent="0.2">
      <c r="A30" s="44" t="s">
        <v>135</v>
      </c>
      <c r="B30" s="44" t="s">
        <v>136</v>
      </c>
      <c r="C30" s="15" t="s">
        <v>23</v>
      </c>
      <c r="D30" s="15" t="s">
        <v>24</v>
      </c>
      <c r="E30" s="15">
        <v>2</v>
      </c>
      <c r="F30" s="15">
        <v>0</v>
      </c>
      <c r="G30" s="15">
        <v>0</v>
      </c>
      <c r="H30" s="15">
        <f t="shared" si="5"/>
        <v>2</v>
      </c>
      <c r="I30" s="15">
        <v>3</v>
      </c>
      <c r="K30" s="44" t="s">
        <v>137</v>
      </c>
      <c r="L30" s="44" t="s">
        <v>138</v>
      </c>
      <c r="M30" s="15" t="s">
        <v>23</v>
      </c>
      <c r="N30" s="15" t="s">
        <v>24</v>
      </c>
      <c r="O30" s="15">
        <v>2</v>
      </c>
      <c r="P30" s="15">
        <v>0</v>
      </c>
      <c r="Q30" s="15">
        <v>0</v>
      </c>
      <c r="R30" s="15">
        <f t="shared" si="6"/>
        <v>2</v>
      </c>
      <c r="S30" s="15">
        <v>3</v>
      </c>
    </row>
    <row r="31" spans="1:22" x14ac:dyDescent="0.2">
      <c r="A31" s="44" t="s">
        <v>139</v>
      </c>
      <c r="B31" s="44" t="s">
        <v>140</v>
      </c>
      <c r="C31" s="15" t="s">
        <v>23</v>
      </c>
      <c r="D31" s="15" t="s">
        <v>24</v>
      </c>
      <c r="E31" s="15">
        <v>2</v>
      </c>
      <c r="F31" s="15">
        <v>8</v>
      </c>
      <c r="G31" s="15">
        <v>0</v>
      </c>
      <c r="H31" s="15">
        <f t="shared" si="5"/>
        <v>6</v>
      </c>
      <c r="I31" s="15">
        <v>9</v>
      </c>
      <c r="K31" s="147" t="s">
        <v>141</v>
      </c>
      <c r="L31" s="147" t="s">
        <v>142</v>
      </c>
      <c r="M31" s="136" t="s">
        <v>23</v>
      </c>
      <c r="N31" s="136" t="s">
        <v>24</v>
      </c>
      <c r="O31" s="136">
        <v>2</v>
      </c>
      <c r="P31" s="136">
        <v>0</v>
      </c>
      <c r="Q31" s="136">
        <v>0</v>
      </c>
      <c r="R31" s="136">
        <f t="shared" si="6"/>
        <v>2</v>
      </c>
      <c r="S31" s="136">
        <v>3</v>
      </c>
    </row>
    <row r="32" spans="1:22" x14ac:dyDescent="0.2">
      <c r="A32" s="97" t="s">
        <v>143</v>
      </c>
      <c r="B32" s="97" t="s">
        <v>91</v>
      </c>
      <c r="C32" s="20" t="s">
        <v>31</v>
      </c>
      <c r="D32" s="20" t="s">
        <v>32</v>
      </c>
      <c r="E32" s="20">
        <v>2</v>
      </c>
      <c r="F32" s="20">
        <v>0</v>
      </c>
      <c r="G32" s="20">
        <v>0</v>
      </c>
      <c r="H32" s="20">
        <f t="shared" si="5"/>
        <v>2</v>
      </c>
      <c r="I32" s="20">
        <v>3</v>
      </c>
      <c r="K32" s="44" t="s">
        <v>144</v>
      </c>
      <c r="L32" s="44" t="s">
        <v>89</v>
      </c>
      <c r="M32" s="15" t="s">
        <v>23</v>
      </c>
      <c r="N32" s="15" t="s">
        <v>24</v>
      </c>
      <c r="O32" s="15">
        <v>0</v>
      </c>
      <c r="P32" s="15">
        <v>2</v>
      </c>
      <c r="Q32" s="15">
        <v>0</v>
      </c>
      <c r="R32" s="15">
        <v>1</v>
      </c>
      <c r="S32" s="15">
        <v>8</v>
      </c>
    </row>
    <row r="33" spans="1:19" x14ac:dyDescent="0.2">
      <c r="A33" s="98" t="s">
        <v>145</v>
      </c>
      <c r="B33" s="98" t="s">
        <v>95</v>
      </c>
      <c r="C33" s="22" t="s">
        <v>42</v>
      </c>
      <c r="D33" s="22" t="s">
        <v>32</v>
      </c>
      <c r="E33" s="22">
        <v>2</v>
      </c>
      <c r="F33" s="22">
        <v>0</v>
      </c>
      <c r="G33" s="22">
        <v>0</v>
      </c>
      <c r="H33" s="22">
        <f t="shared" si="5"/>
        <v>2</v>
      </c>
      <c r="I33" s="22">
        <v>3</v>
      </c>
      <c r="K33" s="97" t="s">
        <v>146</v>
      </c>
      <c r="L33" s="97" t="s">
        <v>93</v>
      </c>
      <c r="M33" s="20" t="s">
        <v>31</v>
      </c>
      <c r="N33" s="20" t="s">
        <v>32</v>
      </c>
      <c r="O33" s="20">
        <v>2</v>
      </c>
      <c r="P33" s="20">
        <v>0</v>
      </c>
      <c r="Q33" s="20">
        <v>0</v>
      </c>
      <c r="R33" s="20">
        <f t="shared" ref="R33:R35" si="7">O33+(P33+Q33)/2</f>
        <v>2</v>
      </c>
      <c r="S33" s="20">
        <v>3</v>
      </c>
    </row>
    <row r="34" spans="1:19" x14ac:dyDescent="0.2">
      <c r="A34" s="42"/>
      <c r="B34" s="44"/>
      <c r="C34" s="42"/>
      <c r="D34" s="42"/>
      <c r="E34" s="42"/>
      <c r="F34" s="42"/>
      <c r="G34" s="42"/>
      <c r="H34" s="42"/>
      <c r="I34" s="42"/>
      <c r="K34" s="98" t="s">
        <v>147</v>
      </c>
      <c r="L34" s="98" t="s">
        <v>97</v>
      </c>
      <c r="M34" s="22" t="s">
        <v>42</v>
      </c>
      <c r="N34" s="22" t="s">
        <v>32</v>
      </c>
      <c r="O34" s="22">
        <v>2</v>
      </c>
      <c r="P34" s="22">
        <v>0</v>
      </c>
      <c r="Q34" s="22">
        <v>0</v>
      </c>
      <c r="R34" s="22">
        <f t="shared" si="7"/>
        <v>2</v>
      </c>
      <c r="S34" s="22">
        <v>3</v>
      </c>
    </row>
    <row r="35" spans="1:19" x14ac:dyDescent="0.2">
      <c r="A35" s="30"/>
      <c r="B35" s="31" t="s">
        <v>63</v>
      </c>
      <c r="C35" s="162" t="s">
        <v>63</v>
      </c>
      <c r="D35" s="164"/>
      <c r="E35" s="32">
        <f t="shared" ref="E35:G35" si="8">SUM(E27:E34)</f>
        <v>14</v>
      </c>
      <c r="F35" s="32">
        <f t="shared" si="8"/>
        <v>8</v>
      </c>
      <c r="G35" s="32">
        <f t="shared" si="8"/>
        <v>0</v>
      </c>
      <c r="H35" s="32">
        <f>E35+(F35+G35)/2</f>
        <v>18</v>
      </c>
      <c r="I35" s="32">
        <f>SUM(I27:I34)</f>
        <v>30</v>
      </c>
      <c r="K35" s="30"/>
      <c r="L35" s="31" t="s">
        <v>63</v>
      </c>
      <c r="M35" s="32"/>
      <c r="N35" s="33"/>
      <c r="O35" s="32">
        <f t="shared" ref="O35:Q35" si="9">SUM(O27:O34)</f>
        <v>14</v>
      </c>
      <c r="P35" s="32">
        <f t="shared" si="9"/>
        <v>6</v>
      </c>
      <c r="Q35" s="32">
        <f t="shared" si="9"/>
        <v>0</v>
      </c>
      <c r="R35" s="32">
        <f t="shared" si="7"/>
        <v>17</v>
      </c>
      <c r="S35" s="32">
        <f>SUM(S27:S34)</f>
        <v>30</v>
      </c>
    </row>
    <row r="36" spans="1:19" x14ac:dyDescent="0.2">
      <c r="A36" s="15"/>
      <c r="B36" s="27" t="s">
        <v>64</v>
      </c>
      <c r="C36" s="15"/>
      <c r="D36" s="14"/>
      <c r="E36" s="15"/>
      <c r="F36" s="15"/>
      <c r="G36" s="15"/>
      <c r="H36" s="15"/>
      <c r="I36" s="26">
        <f>SUMIF(D27:D34,"=UE",I27:I34)</f>
        <v>6</v>
      </c>
      <c r="K36" s="15"/>
      <c r="L36" s="27" t="s">
        <v>64</v>
      </c>
      <c r="M36" s="15"/>
      <c r="N36" s="14"/>
      <c r="O36" s="14"/>
      <c r="P36" s="14"/>
      <c r="Q36" s="14"/>
      <c r="R36" s="14"/>
      <c r="S36" s="26">
        <f>SUMIF(N27:N34,"=UE",S27:S34)</f>
        <v>6</v>
      </c>
    </row>
    <row r="37" spans="1:19" x14ac:dyDescent="0.2">
      <c r="A37" s="57"/>
      <c r="B37" s="58" t="s">
        <v>65</v>
      </c>
      <c r="C37" s="57"/>
      <c r="D37" s="60"/>
      <c r="E37" s="57"/>
      <c r="F37" s="57"/>
      <c r="G37" s="57"/>
      <c r="H37" s="57"/>
      <c r="I37" s="59">
        <f>SUMIF(C27:C34,"=S",I27:I34)</f>
        <v>3</v>
      </c>
      <c r="K37" s="57"/>
      <c r="L37" s="58" t="s">
        <v>65</v>
      </c>
      <c r="M37" s="57"/>
      <c r="N37" s="60"/>
      <c r="O37" s="60"/>
      <c r="P37" s="60"/>
      <c r="Q37" s="60"/>
      <c r="R37" s="60"/>
      <c r="S37" s="59">
        <f>SUMIF(M27:M34,"=S",S27:S34)</f>
        <v>3</v>
      </c>
    </row>
    <row r="38" spans="1:19" x14ac:dyDescent="0.2">
      <c r="A38" s="61"/>
      <c r="B38" s="62" t="s">
        <v>66</v>
      </c>
      <c r="C38" s="61"/>
      <c r="D38" s="64"/>
      <c r="E38" s="61"/>
      <c r="F38" s="61"/>
      <c r="G38" s="61"/>
      <c r="H38" s="61"/>
      <c r="I38" s="63">
        <f>SUMIF(C27:C34,"=ÜS",I27:I34)</f>
        <v>3</v>
      </c>
      <c r="K38" s="61"/>
      <c r="L38" s="62" t="s">
        <v>66</v>
      </c>
      <c r="M38" s="61"/>
      <c r="N38" s="64"/>
      <c r="O38" s="64"/>
      <c r="P38" s="64"/>
      <c r="Q38" s="64"/>
      <c r="R38" s="64"/>
      <c r="S38" s="63">
        <f>SUMIF(M27:M34,"=ÜS",S27:S34)</f>
        <v>3</v>
      </c>
    </row>
    <row r="39" spans="1:19" x14ac:dyDescent="0.2">
      <c r="A39" s="35"/>
      <c r="C39" s="35"/>
      <c r="E39" s="35"/>
      <c r="F39" s="35"/>
      <c r="G39" s="35"/>
      <c r="H39" s="35"/>
      <c r="I39" s="35"/>
      <c r="K39" s="35"/>
      <c r="M39" s="35"/>
    </row>
    <row r="40" spans="1:19" x14ac:dyDescent="0.2">
      <c r="A40" s="35"/>
      <c r="B40" s="36"/>
      <c r="C40" s="35"/>
      <c r="E40" s="35"/>
      <c r="F40" s="35"/>
      <c r="G40" s="35"/>
      <c r="H40" s="35"/>
      <c r="I40" s="35"/>
      <c r="K40" s="35"/>
      <c r="M40" s="35"/>
    </row>
    <row r="41" spans="1:19" x14ac:dyDescent="0.2">
      <c r="A41" s="35"/>
      <c r="B41" s="36"/>
      <c r="C41" s="35"/>
      <c r="E41" s="35"/>
      <c r="F41" s="35"/>
      <c r="G41" s="35"/>
      <c r="H41" s="35"/>
      <c r="I41" s="35"/>
      <c r="K41" s="35"/>
      <c r="M41" s="35"/>
    </row>
  </sheetData>
  <mergeCells count="18">
    <mergeCell ref="A24:S24"/>
    <mergeCell ref="A25:I25"/>
    <mergeCell ref="K25:S25"/>
    <mergeCell ref="C35:D35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C15:C16 C19 M10:M19 C27:C34 M27:M34">
      <formula1>$U$10:$U$14</formula1>
    </dataValidation>
    <dataValidation type="list" allowBlank="1" showErrorMessage="1" sqref="D15:D16 D19 N10:N19 D27:D34 N27:N34">
      <formula1>$V$10:$V$13</formula1>
    </dataValidation>
    <dataValidation type="list" allowBlank="1" showErrorMessage="1" sqref="C10:C14 C17:C18">
      <formula1>$U$10:$U$15</formula1>
    </dataValidation>
    <dataValidation type="list" allowBlank="1" showErrorMessage="1" sqref="D10:D14 D17:D18">
      <formula1>$V$9:$V$13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topLeftCell="A7" workbookViewId="0">
      <selection activeCell="X33" sqref="X33"/>
    </sheetView>
  </sheetViews>
  <sheetFormatPr defaultColWidth="8.7109375" defaultRowHeight="12" x14ac:dyDescent="0.2"/>
  <cols>
    <col min="1" max="1" width="7.28515625" style="2" bestFit="1" customWidth="1"/>
    <col min="2" max="2" width="25.85546875" style="2" bestFit="1" customWidth="1"/>
    <col min="3" max="3" width="4.7109375" style="2" bestFit="1" customWidth="1"/>
    <col min="4" max="4" width="5" style="2" bestFit="1" customWidth="1"/>
    <col min="5" max="6" width="3" style="2" bestFit="1" customWidth="1"/>
    <col min="7" max="7" width="2" style="2" bestFit="1" customWidth="1"/>
    <col min="8" max="8" width="3" style="2" bestFit="1" customWidth="1"/>
    <col min="9" max="9" width="5.42578125" style="2" bestFit="1" customWidth="1"/>
    <col min="10" max="10" width="2.42578125" style="2" customWidth="1"/>
    <col min="11" max="11" width="7.28515625" style="2" bestFit="1" customWidth="1"/>
    <col min="12" max="12" width="26.28515625" style="2" bestFit="1" customWidth="1"/>
    <col min="13" max="13" width="4.7109375" style="2" bestFit="1" customWidth="1"/>
    <col min="14" max="14" width="5" style="2" bestFit="1" customWidth="1"/>
    <col min="15" max="16" width="3" style="2" bestFit="1" customWidth="1"/>
    <col min="17" max="17" width="2" style="2" bestFit="1" customWidth="1"/>
    <col min="18" max="18" width="3" style="2" bestFit="1" customWidth="1"/>
    <col min="19" max="19" width="5.42578125" style="2" bestFit="1" customWidth="1"/>
    <col min="20" max="20" width="8.7109375" style="2"/>
    <col min="21" max="21" width="9" style="2" bestFit="1" customWidth="1"/>
    <col min="22" max="22" width="10.425781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458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H20+R20+H33+R33</f>
        <v>74</v>
      </c>
      <c r="F5" s="156"/>
      <c r="G5" s="158" t="s">
        <v>4</v>
      </c>
      <c r="H5" s="159"/>
      <c r="I5" s="4">
        <f>I20+S20+I33+S33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(I23+S23+I36+S36)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((I22+S22+I35+S35+I23+S23+I36+S36)/I5*100)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((I21+S21+I34+S34)/I5)*100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36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14" t="s">
        <v>459</v>
      </c>
      <c r="B10" s="14" t="s">
        <v>22</v>
      </c>
      <c r="C10" s="15" t="s">
        <v>23</v>
      </c>
      <c r="D10" s="15" t="s">
        <v>24</v>
      </c>
      <c r="E10" s="15">
        <v>2</v>
      </c>
      <c r="F10" s="15">
        <v>0</v>
      </c>
      <c r="G10" s="15">
        <v>0</v>
      </c>
      <c r="H10" s="15">
        <f t="shared" ref="H10:H20" si="0">E10+(F10+G10)/2</f>
        <v>2</v>
      </c>
      <c r="I10" s="15">
        <v>3</v>
      </c>
      <c r="K10" s="14" t="s">
        <v>460</v>
      </c>
      <c r="L10" s="14" t="s">
        <v>102</v>
      </c>
      <c r="M10" s="15" t="s">
        <v>23</v>
      </c>
      <c r="N10" s="15" t="s">
        <v>24</v>
      </c>
      <c r="O10" s="15">
        <v>2</v>
      </c>
      <c r="P10" s="15">
        <v>0</v>
      </c>
      <c r="Q10" s="15">
        <v>0</v>
      </c>
      <c r="R10" s="15">
        <f t="shared" ref="R10:R17" si="1">O10+(P10+Q10)/2</f>
        <v>2</v>
      </c>
      <c r="S10" s="15">
        <v>3</v>
      </c>
      <c r="U10" s="16" t="s">
        <v>23</v>
      </c>
      <c r="V10" s="16" t="s">
        <v>24</v>
      </c>
    </row>
    <row r="11" spans="1:23" x14ac:dyDescent="0.2">
      <c r="A11" s="14" t="s">
        <v>461</v>
      </c>
      <c r="B11" s="14" t="s">
        <v>28</v>
      </c>
      <c r="C11" s="15" t="s">
        <v>23</v>
      </c>
      <c r="D11" s="15" t="s">
        <v>24</v>
      </c>
      <c r="E11" s="15">
        <v>2</v>
      </c>
      <c r="F11" s="15">
        <v>0</v>
      </c>
      <c r="G11" s="15">
        <v>0</v>
      </c>
      <c r="H11" s="15">
        <f t="shared" si="0"/>
        <v>2</v>
      </c>
      <c r="I11" s="15">
        <v>3</v>
      </c>
      <c r="K11" s="14" t="s">
        <v>462</v>
      </c>
      <c r="L11" s="14" t="s">
        <v>463</v>
      </c>
      <c r="M11" s="15" t="s">
        <v>23</v>
      </c>
      <c r="N11" s="15" t="s">
        <v>24</v>
      </c>
      <c r="O11" s="15">
        <v>2</v>
      </c>
      <c r="P11" s="15">
        <v>4</v>
      </c>
      <c r="Q11" s="15">
        <v>0</v>
      </c>
      <c r="R11" s="15">
        <f t="shared" si="1"/>
        <v>4</v>
      </c>
      <c r="S11" s="15">
        <v>10</v>
      </c>
      <c r="U11" s="16" t="s">
        <v>31</v>
      </c>
      <c r="V11" s="16" t="s">
        <v>32</v>
      </c>
    </row>
    <row r="12" spans="1:23" x14ac:dyDescent="0.2">
      <c r="A12" s="14" t="s">
        <v>464</v>
      </c>
      <c r="B12" s="137" t="s">
        <v>465</v>
      </c>
      <c r="C12" s="136" t="s">
        <v>23</v>
      </c>
      <c r="D12" s="136" t="s">
        <v>24</v>
      </c>
      <c r="E12" s="136">
        <v>4</v>
      </c>
      <c r="F12" s="136">
        <v>0</v>
      </c>
      <c r="G12" s="136">
        <v>0</v>
      </c>
      <c r="H12" s="136">
        <f t="shared" si="0"/>
        <v>4</v>
      </c>
      <c r="I12" s="136">
        <v>9</v>
      </c>
      <c r="K12" s="14" t="s">
        <v>466</v>
      </c>
      <c r="L12" s="14" t="s">
        <v>467</v>
      </c>
      <c r="M12" s="15" t="s">
        <v>23</v>
      </c>
      <c r="N12" s="15" t="s">
        <v>24</v>
      </c>
      <c r="O12" s="15">
        <v>2</v>
      </c>
      <c r="P12" s="15">
        <v>2</v>
      </c>
      <c r="Q12" s="15">
        <v>0</v>
      </c>
      <c r="R12" s="15">
        <f t="shared" si="1"/>
        <v>3</v>
      </c>
      <c r="S12" s="15">
        <v>8</v>
      </c>
      <c r="U12" s="16" t="s">
        <v>37</v>
      </c>
      <c r="V12" s="16"/>
    </row>
    <row r="13" spans="1:23" x14ac:dyDescent="0.2">
      <c r="A13" s="137" t="s">
        <v>468</v>
      </c>
      <c r="B13" s="137" t="s">
        <v>469</v>
      </c>
      <c r="C13" s="136" t="s">
        <v>23</v>
      </c>
      <c r="D13" s="136" t="s">
        <v>24</v>
      </c>
      <c r="E13" s="136">
        <v>2</v>
      </c>
      <c r="F13" s="136">
        <v>0</v>
      </c>
      <c r="G13" s="136">
        <v>0</v>
      </c>
      <c r="H13" s="136">
        <f t="shared" si="0"/>
        <v>2</v>
      </c>
      <c r="I13" s="136">
        <v>3</v>
      </c>
      <c r="K13" s="19" t="s">
        <v>470</v>
      </c>
      <c r="L13" s="19" t="s">
        <v>46</v>
      </c>
      <c r="M13" s="20" t="s">
        <v>31</v>
      </c>
      <c r="N13" s="20" t="s">
        <v>32</v>
      </c>
      <c r="O13" s="20">
        <v>2</v>
      </c>
      <c r="P13" s="20">
        <v>0</v>
      </c>
      <c r="Q13" s="20">
        <v>0</v>
      </c>
      <c r="R13" s="20">
        <f t="shared" si="1"/>
        <v>2</v>
      </c>
      <c r="S13" s="20">
        <v>3</v>
      </c>
      <c r="U13" s="16" t="s">
        <v>42</v>
      </c>
      <c r="V13" s="16"/>
    </row>
    <row r="14" spans="1:23" x14ac:dyDescent="0.2">
      <c r="A14" s="14" t="s">
        <v>471</v>
      </c>
      <c r="B14" s="14" t="s">
        <v>111</v>
      </c>
      <c r="C14" s="15" t="s">
        <v>23</v>
      </c>
      <c r="D14" s="15" t="s">
        <v>24</v>
      </c>
      <c r="E14" s="15">
        <v>2</v>
      </c>
      <c r="F14" s="15">
        <v>0</v>
      </c>
      <c r="G14" s="15">
        <v>0</v>
      </c>
      <c r="H14" s="15">
        <f t="shared" si="0"/>
        <v>2</v>
      </c>
      <c r="I14" s="15">
        <v>3</v>
      </c>
      <c r="K14" s="21" t="s">
        <v>472</v>
      </c>
      <c r="L14" s="21" t="s">
        <v>50</v>
      </c>
      <c r="M14" s="22" t="s">
        <v>42</v>
      </c>
      <c r="N14" s="22" t="s">
        <v>32</v>
      </c>
      <c r="O14" s="22">
        <v>2</v>
      </c>
      <c r="P14" s="22">
        <v>0</v>
      </c>
      <c r="Q14" s="22">
        <v>0</v>
      </c>
      <c r="R14" s="22">
        <f t="shared" si="1"/>
        <v>2</v>
      </c>
      <c r="S14" s="22">
        <v>3</v>
      </c>
    </row>
    <row r="15" spans="1:23" x14ac:dyDescent="0.2">
      <c r="A15" s="19" t="s">
        <v>118</v>
      </c>
      <c r="B15" s="19" t="s">
        <v>44</v>
      </c>
      <c r="C15" s="20" t="s">
        <v>31</v>
      </c>
      <c r="D15" s="20" t="s">
        <v>32</v>
      </c>
      <c r="E15" s="20">
        <v>2</v>
      </c>
      <c r="F15" s="20">
        <v>0</v>
      </c>
      <c r="G15" s="20">
        <v>0</v>
      </c>
      <c r="H15" s="20">
        <f t="shared" si="0"/>
        <v>2</v>
      </c>
      <c r="I15" s="20">
        <v>3</v>
      </c>
      <c r="K15" s="80" t="s">
        <v>473</v>
      </c>
      <c r="L15" s="80" t="s">
        <v>54</v>
      </c>
      <c r="M15" s="41" t="s">
        <v>37</v>
      </c>
      <c r="N15" s="41" t="s">
        <v>32</v>
      </c>
      <c r="O15" s="41">
        <v>2</v>
      </c>
      <c r="P15" s="41">
        <v>0</v>
      </c>
      <c r="Q15" s="41">
        <v>0</v>
      </c>
      <c r="R15" s="41">
        <f t="shared" si="1"/>
        <v>2</v>
      </c>
      <c r="S15" s="41">
        <v>1</v>
      </c>
    </row>
    <row r="16" spans="1:23" x14ac:dyDescent="0.2">
      <c r="A16" s="21" t="s">
        <v>120</v>
      </c>
      <c r="B16" s="21" t="s">
        <v>48</v>
      </c>
      <c r="C16" s="22" t="s">
        <v>42</v>
      </c>
      <c r="D16" s="22" t="s">
        <v>32</v>
      </c>
      <c r="E16" s="22">
        <v>2</v>
      </c>
      <c r="F16" s="22">
        <v>0</v>
      </c>
      <c r="G16" s="22">
        <v>0</v>
      </c>
      <c r="H16" s="22">
        <f t="shared" si="0"/>
        <v>2</v>
      </c>
      <c r="I16" s="22">
        <v>3</v>
      </c>
      <c r="K16" s="80" t="s">
        <v>474</v>
      </c>
      <c r="L16" s="80" t="s">
        <v>58</v>
      </c>
      <c r="M16" s="41" t="s">
        <v>37</v>
      </c>
      <c r="N16" s="41" t="s">
        <v>32</v>
      </c>
      <c r="O16" s="41">
        <v>2</v>
      </c>
      <c r="P16" s="41">
        <v>0</v>
      </c>
      <c r="Q16" s="41">
        <v>0</v>
      </c>
      <c r="R16" s="41">
        <f t="shared" si="1"/>
        <v>2</v>
      </c>
      <c r="S16" s="41">
        <v>1</v>
      </c>
    </row>
    <row r="17" spans="1:23" x14ac:dyDescent="0.2">
      <c r="A17" s="80" t="s">
        <v>475</v>
      </c>
      <c r="B17" s="80" t="s">
        <v>52</v>
      </c>
      <c r="C17" s="41" t="s">
        <v>37</v>
      </c>
      <c r="D17" s="41" t="s">
        <v>32</v>
      </c>
      <c r="E17" s="41">
        <v>2</v>
      </c>
      <c r="F17" s="41">
        <v>0</v>
      </c>
      <c r="G17" s="41">
        <v>0</v>
      </c>
      <c r="H17" s="41">
        <f t="shared" si="0"/>
        <v>2</v>
      </c>
      <c r="I17" s="41">
        <v>1</v>
      </c>
      <c r="K17" s="80" t="s">
        <v>544</v>
      </c>
      <c r="L17" s="80" t="s">
        <v>62</v>
      </c>
      <c r="M17" s="41" t="s">
        <v>37</v>
      </c>
      <c r="N17" s="41" t="s">
        <v>32</v>
      </c>
      <c r="O17" s="41">
        <v>2</v>
      </c>
      <c r="P17" s="41">
        <v>0</v>
      </c>
      <c r="Q17" s="41">
        <v>0</v>
      </c>
      <c r="R17" s="41">
        <f t="shared" si="1"/>
        <v>2</v>
      </c>
      <c r="S17" s="41">
        <v>1</v>
      </c>
    </row>
    <row r="18" spans="1:23" x14ac:dyDescent="0.2">
      <c r="A18" s="80" t="s">
        <v>476</v>
      </c>
      <c r="B18" s="80" t="s">
        <v>56</v>
      </c>
      <c r="C18" s="41" t="s">
        <v>37</v>
      </c>
      <c r="D18" s="41" t="s">
        <v>32</v>
      </c>
      <c r="E18" s="41">
        <v>2</v>
      </c>
      <c r="F18" s="41">
        <v>0</v>
      </c>
      <c r="G18" s="41">
        <v>0</v>
      </c>
      <c r="H18" s="41">
        <f t="shared" si="0"/>
        <v>2</v>
      </c>
      <c r="I18" s="41">
        <v>1</v>
      </c>
      <c r="K18" s="42"/>
      <c r="L18" s="44"/>
      <c r="M18" s="42"/>
      <c r="N18" s="42"/>
      <c r="O18" s="42"/>
      <c r="P18" s="42"/>
      <c r="Q18" s="42"/>
      <c r="R18" s="42"/>
      <c r="S18" s="42"/>
    </row>
    <row r="19" spans="1:23" x14ac:dyDescent="0.2">
      <c r="A19" s="80" t="s">
        <v>545</v>
      </c>
      <c r="B19" s="80" t="s">
        <v>60</v>
      </c>
      <c r="C19" s="41" t="s">
        <v>37</v>
      </c>
      <c r="D19" s="41" t="s">
        <v>32</v>
      </c>
      <c r="E19" s="41">
        <v>2</v>
      </c>
      <c r="F19" s="41">
        <v>0</v>
      </c>
      <c r="G19" s="41">
        <v>0</v>
      </c>
      <c r="H19" s="41">
        <f t="shared" si="0"/>
        <v>2</v>
      </c>
      <c r="I19" s="41">
        <v>1</v>
      </c>
      <c r="K19" s="42"/>
      <c r="L19" s="44"/>
      <c r="M19" s="42"/>
      <c r="N19" s="42"/>
      <c r="O19" s="42"/>
      <c r="P19" s="42"/>
      <c r="Q19" s="42"/>
      <c r="R19" s="42"/>
      <c r="S19" s="42"/>
    </row>
    <row r="20" spans="1:23" x14ac:dyDescent="0.2">
      <c r="A20" s="15"/>
      <c r="B20" s="25" t="s">
        <v>63</v>
      </c>
      <c r="C20" s="26"/>
      <c r="D20" s="14"/>
      <c r="E20" s="26">
        <f t="shared" ref="E20:G20" si="2">SUM(E10:E19)</f>
        <v>22</v>
      </c>
      <c r="F20" s="26">
        <f t="shared" si="2"/>
        <v>0</v>
      </c>
      <c r="G20" s="26">
        <f t="shared" si="2"/>
        <v>0</v>
      </c>
      <c r="H20" s="26">
        <f t="shared" si="0"/>
        <v>22</v>
      </c>
      <c r="I20" s="26">
        <f>SUM(I10:I19)</f>
        <v>30</v>
      </c>
      <c r="K20" s="15"/>
      <c r="L20" s="25" t="s">
        <v>63</v>
      </c>
      <c r="M20" s="26"/>
      <c r="N20" s="14"/>
      <c r="O20" s="26">
        <f t="shared" ref="O20:Q20" si="3">SUM(O10:O19)</f>
        <v>16</v>
      </c>
      <c r="P20" s="26">
        <f t="shared" si="3"/>
        <v>6</v>
      </c>
      <c r="Q20" s="26">
        <f t="shared" si="3"/>
        <v>0</v>
      </c>
      <c r="R20" s="26">
        <f>O20+(P20+Q20)/2</f>
        <v>19</v>
      </c>
      <c r="S20" s="26">
        <f>SUM(S10:S19)</f>
        <v>30</v>
      </c>
    </row>
    <row r="21" spans="1:23" x14ac:dyDescent="0.2">
      <c r="A21" s="15"/>
      <c r="B21" s="27" t="s">
        <v>64</v>
      </c>
      <c r="C21" s="15"/>
      <c r="D21" s="14"/>
      <c r="E21" s="15"/>
      <c r="F21" s="15"/>
      <c r="G21" s="15"/>
      <c r="H21" s="15"/>
      <c r="I21" s="26">
        <f>SUMIF(D10:D19,"=UE",I10:I19)</f>
        <v>9</v>
      </c>
      <c r="K21" s="15"/>
      <c r="L21" s="27" t="s">
        <v>64</v>
      </c>
      <c r="M21" s="15"/>
      <c r="N21" s="14"/>
      <c r="O21" s="15"/>
      <c r="P21" s="15"/>
      <c r="Q21" s="15"/>
      <c r="R21" s="15"/>
      <c r="S21" s="26">
        <f>SUMIF(N10:N19,"=UE",S10:S19)</f>
        <v>9</v>
      </c>
    </row>
    <row r="22" spans="1:23" x14ac:dyDescent="0.2">
      <c r="A22" s="20"/>
      <c r="B22" s="28" t="s">
        <v>65</v>
      </c>
      <c r="C22" s="20"/>
      <c r="D22" s="19"/>
      <c r="E22" s="20"/>
      <c r="F22" s="20"/>
      <c r="G22" s="20"/>
      <c r="H22" s="20"/>
      <c r="I22" s="29">
        <f>SUMIF(C10:C19,"=S",I10:I19)</f>
        <v>3</v>
      </c>
      <c r="K22" s="20"/>
      <c r="L22" s="28" t="s">
        <v>65</v>
      </c>
      <c r="M22" s="20"/>
      <c r="N22" s="19"/>
      <c r="O22" s="20"/>
      <c r="P22" s="20"/>
      <c r="Q22" s="20"/>
      <c r="R22" s="20"/>
      <c r="S22" s="29">
        <f>SUMIF(M10:M19,"=S",S10:S19)</f>
        <v>3</v>
      </c>
    </row>
    <row r="23" spans="1:23" x14ac:dyDescent="0.2">
      <c r="A23" s="45"/>
      <c r="B23" s="46" t="s">
        <v>66</v>
      </c>
      <c r="C23" s="45"/>
      <c r="D23" s="84"/>
      <c r="E23" s="45"/>
      <c r="F23" s="45"/>
      <c r="G23" s="45"/>
      <c r="H23" s="45"/>
      <c r="I23" s="47">
        <f>SUMIF(C10:C19,"=ÜS",I10:I19)</f>
        <v>3</v>
      </c>
      <c r="J23" s="54"/>
      <c r="K23" s="45"/>
      <c r="L23" s="46" t="s">
        <v>66</v>
      </c>
      <c r="M23" s="45"/>
      <c r="N23" s="84"/>
      <c r="O23" s="45"/>
      <c r="P23" s="45"/>
      <c r="Q23" s="45"/>
      <c r="R23" s="45"/>
      <c r="S23" s="47">
        <f>SUMIF(M10:M19,"=ÜS",S10:S19)</f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36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14" t="s">
        <v>477</v>
      </c>
      <c r="B27" s="14" t="s">
        <v>124</v>
      </c>
      <c r="C27" s="15" t="s">
        <v>23</v>
      </c>
      <c r="D27" s="15" t="s">
        <v>24</v>
      </c>
      <c r="E27" s="15">
        <v>2</v>
      </c>
      <c r="F27" s="15">
        <v>0</v>
      </c>
      <c r="G27" s="15">
        <v>0</v>
      </c>
      <c r="H27" s="15">
        <f t="shared" ref="H27:H33" si="4">E27+(F27+G27)/2</f>
        <v>2</v>
      </c>
      <c r="I27" s="15">
        <v>3</v>
      </c>
      <c r="K27" s="14" t="s">
        <v>478</v>
      </c>
      <c r="L27" s="14" t="s">
        <v>479</v>
      </c>
      <c r="M27" s="15" t="s">
        <v>23</v>
      </c>
      <c r="N27" s="15" t="s">
        <v>24</v>
      </c>
      <c r="O27" s="15">
        <v>2</v>
      </c>
      <c r="P27" s="15">
        <v>4</v>
      </c>
      <c r="Q27" s="15">
        <v>0</v>
      </c>
      <c r="R27" s="15">
        <f t="shared" ref="R27:R30" si="5">O27+(P27+Q27)/2</f>
        <v>4</v>
      </c>
      <c r="S27" s="15">
        <v>6</v>
      </c>
    </row>
    <row r="28" spans="1:23" x14ac:dyDescent="0.2">
      <c r="A28" s="14" t="s">
        <v>480</v>
      </c>
      <c r="B28" s="14" t="s">
        <v>481</v>
      </c>
      <c r="C28" s="15" t="s">
        <v>23</v>
      </c>
      <c r="D28" s="15" t="s">
        <v>24</v>
      </c>
      <c r="E28" s="15">
        <v>2</v>
      </c>
      <c r="F28" s="15">
        <v>4</v>
      </c>
      <c r="G28" s="15">
        <v>0</v>
      </c>
      <c r="H28" s="15">
        <f t="shared" si="4"/>
        <v>4</v>
      </c>
      <c r="I28" s="15">
        <v>6</v>
      </c>
      <c r="K28" s="14" t="s">
        <v>482</v>
      </c>
      <c r="L28" s="14" t="s">
        <v>377</v>
      </c>
      <c r="M28" s="15" t="s">
        <v>23</v>
      </c>
      <c r="N28" s="15" t="s">
        <v>24</v>
      </c>
      <c r="O28" s="15">
        <v>2</v>
      </c>
      <c r="P28" s="15">
        <v>4</v>
      </c>
      <c r="Q28" s="15">
        <v>0</v>
      </c>
      <c r="R28" s="15">
        <f t="shared" si="5"/>
        <v>4</v>
      </c>
      <c r="S28" s="15">
        <v>5</v>
      </c>
    </row>
    <row r="29" spans="1:23" x14ac:dyDescent="0.2">
      <c r="A29" s="14" t="s">
        <v>483</v>
      </c>
      <c r="B29" s="14" t="s">
        <v>484</v>
      </c>
      <c r="C29" s="15" t="s">
        <v>23</v>
      </c>
      <c r="D29" s="15" t="s">
        <v>24</v>
      </c>
      <c r="E29" s="15">
        <v>2</v>
      </c>
      <c r="F29" s="15">
        <v>4</v>
      </c>
      <c r="G29" s="15">
        <v>0</v>
      </c>
      <c r="H29" s="15">
        <f t="shared" si="4"/>
        <v>4</v>
      </c>
      <c r="I29" s="15">
        <v>10</v>
      </c>
      <c r="K29" s="14" t="s">
        <v>485</v>
      </c>
      <c r="L29" s="14" t="s">
        <v>486</v>
      </c>
      <c r="M29" s="15" t="s">
        <v>23</v>
      </c>
      <c r="N29" s="15" t="s">
        <v>24</v>
      </c>
      <c r="O29" s="15">
        <v>2</v>
      </c>
      <c r="P29" s="15">
        <v>2</v>
      </c>
      <c r="Q29" s="15">
        <v>0</v>
      </c>
      <c r="R29" s="15">
        <f t="shared" si="5"/>
        <v>3</v>
      </c>
      <c r="S29" s="15">
        <v>5</v>
      </c>
    </row>
    <row r="30" spans="1:23" x14ac:dyDescent="0.2">
      <c r="A30" s="14" t="s">
        <v>487</v>
      </c>
      <c r="B30" s="44" t="s">
        <v>488</v>
      </c>
      <c r="C30" s="42" t="s">
        <v>23</v>
      </c>
      <c r="D30" s="42" t="s">
        <v>24</v>
      </c>
      <c r="E30" s="42">
        <v>2</v>
      </c>
      <c r="F30" s="42">
        <v>2</v>
      </c>
      <c r="G30" s="42">
        <v>0</v>
      </c>
      <c r="H30" s="42">
        <f t="shared" si="4"/>
        <v>3</v>
      </c>
      <c r="I30" s="42">
        <v>5</v>
      </c>
      <c r="J30" s="131"/>
      <c r="K30" s="44" t="s">
        <v>489</v>
      </c>
      <c r="L30" s="44" t="s">
        <v>184</v>
      </c>
      <c r="M30" s="42" t="s">
        <v>23</v>
      </c>
      <c r="N30" s="42" t="s">
        <v>24</v>
      </c>
      <c r="O30" s="42">
        <v>0</v>
      </c>
      <c r="P30" s="42">
        <v>2</v>
      </c>
      <c r="Q30" s="42">
        <v>0</v>
      </c>
      <c r="R30" s="42">
        <f t="shared" si="5"/>
        <v>1</v>
      </c>
      <c r="S30" s="15">
        <v>8</v>
      </c>
    </row>
    <row r="31" spans="1:23" x14ac:dyDescent="0.2">
      <c r="A31" s="19" t="s">
        <v>490</v>
      </c>
      <c r="B31" s="19" t="s">
        <v>91</v>
      </c>
      <c r="C31" s="20" t="s">
        <v>31</v>
      </c>
      <c r="D31" s="20" t="s">
        <v>32</v>
      </c>
      <c r="E31" s="20">
        <v>2</v>
      </c>
      <c r="F31" s="20">
        <v>0</v>
      </c>
      <c r="G31" s="20">
        <v>0</v>
      </c>
      <c r="H31" s="20">
        <f t="shared" si="4"/>
        <v>2</v>
      </c>
      <c r="I31" s="20">
        <v>3</v>
      </c>
      <c r="K31" s="14" t="s">
        <v>187</v>
      </c>
      <c r="L31" s="19" t="s">
        <v>93</v>
      </c>
      <c r="M31" s="20" t="s">
        <v>31</v>
      </c>
      <c r="N31" s="20" t="s">
        <v>32</v>
      </c>
      <c r="O31" s="20">
        <v>2</v>
      </c>
      <c r="P31" s="20">
        <v>0</v>
      </c>
      <c r="Q31" s="20">
        <v>0</v>
      </c>
      <c r="R31" s="20">
        <v>2</v>
      </c>
      <c r="S31" s="20">
        <v>3</v>
      </c>
    </row>
    <row r="32" spans="1:23" x14ac:dyDescent="0.2">
      <c r="A32" s="21" t="s">
        <v>143</v>
      </c>
      <c r="B32" s="21" t="s">
        <v>95</v>
      </c>
      <c r="C32" s="22" t="s">
        <v>42</v>
      </c>
      <c r="D32" s="22" t="s">
        <v>32</v>
      </c>
      <c r="E32" s="22">
        <v>2</v>
      </c>
      <c r="F32" s="22">
        <v>0</v>
      </c>
      <c r="G32" s="22">
        <v>0</v>
      </c>
      <c r="H32" s="22">
        <f t="shared" si="4"/>
        <v>2</v>
      </c>
      <c r="I32" s="22">
        <v>3</v>
      </c>
      <c r="J32" s="54"/>
      <c r="K32" s="21" t="s">
        <v>146</v>
      </c>
      <c r="L32" s="21" t="s">
        <v>97</v>
      </c>
      <c r="M32" s="22" t="s">
        <v>42</v>
      </c>
      <c r="N32" s="22" t="s">
        <v>32</v>
      </c>
      <c r="O32" s="22">
        <v>2</v>
      </c>
      <c r="P32" s="22">
        <v>0</v>
      </c>
      <c r="Q32" s="22">
        <v>0</v>
      </c>
      <c r="R32" s="22">
        <v>2</v>
      </c>
      <c r="S32" s="22">
        <v>3</v>
      </c>
    </row>
    <row r="33" spans="1:19" x14ac:dyDescent="0.2">
      <c r="A33" s="30"/>
      <c r="B33" s="31" t="s">
        <v>63</v>
      </c>
      <c r="C33" s="162" t="s">
        <v>63</v>
      </c>
      <c r="D33" s="164"/>
      <c r="E33" s="32">
        <f t="shared" ref="E33:G33" si="6">SUM(E27:E32)</f>
        <v>12</v>
      </c>
      <c r="F33" s="32">
        <f t="shared" si="6"/>
        <v>10</v>
      </c>
      <c r="G33" s="32">
        <f t="shared" si="6"/>
        <v>0</v>
      </c>
      <c r="H33" s="32">
        <f t="shared" si="4"/>
        <v>17</v>
      </c>
      <c r="I33" s="32">
        <f>SUM(I27:I32)</f>
        <v>30</v>
      </c>
      <c r="K33" s="30"/>
      <c r="L33" s="31" t="s">
        <v>63</v>
      </c>
      <c r="M33" s="32"/>
      <c r="N33" s="33"/>
      <c r="O33" s="32">
        <f t="shared" ref="O33:Q33" si="7">SUM(O27:O32)</f>
        <v>10</v>
      </c>
      <c r="P33" s="32">
        <f t="shared" si="7"/>
        <v>12</v>
      </c>
      <c r="Q33" s="32">
        <f t="shared" si="7"/>
        <v>0</v>
      </c>
      <c r="R33" s="32">
        <f>O33+(P33+Q33)/2</f>
        <v>16</v>
      </c>
      <c r="S33" s="32">
        <f>SUM(S27:S32)</f>
        <v>30</v>
      </c>
    </row>
    <row r="34" spans="1:19" x14ac:dyDescent="0.2">
      <c r="A34" s="15"/>
      <c r="B34" s="27" t="s">
        <v>64</v>
      </c>
      <c r="C34" s="15"/>
      <c r="D34" s="14"/>
      <c r="E34" s="15"/>
      <c r="F34" s="15"/>
      <c r="G34" s="15"/>
      <c r="H34" s="15"/>
      <c r="I34" s="26">
        <f>SUMIF(D27:D32,"=UE",I27:I32)</f>
        <v>6</v>
      </c>
      <c r="K34" s="15"/>
      <c r="L34" s="27" t="s">
        <v>64</v>
      </c>
      <c r="M34" s="15"/>
      <c r="N34" s="14"/>
      <c r="O34" s="14"/>
      <c r="P34" s="14"/>
      <c r="Q34" s="14"/>
      <c r="R34" s="14"/>
      <c r="S34" s="26">
        <f>SUMIF(N27:N32,"=UE",S27:S32)</f>
        <v>6</v>
      </c>
    </row>
    <row r="35" spans="1:19" x14ac:dyDescent="0.2">
      <c r="A35" s="20"/>
      <c r="B35" s="28" t="s">
        <v>65</v>
      </c>
      <c r="C35" s="20"/>
      <c r="D35" s="19"/>
      <c r="E35" s="20"/>
      <c r="F35" s="20"/>
      <c r="G35" s="20"/>
      <c r="H35" s="20"/>
      <c r="I35" s="29">
        <f>SUMIF(C27:C32,"=S",I27:I32)</f>
        <v>3</v>
      </c>
      <c r="K35" s="20"/>
      <c r="L35" s="28" t="s">
        <v>65</v>
      </c>
      <c r="M35" s="20"/>
      <c r="N35" s="19"/>
      <c r="O35" s="20"/>
      <c r="P35" s="20"/>
      <c r="Q35" s="20"/>
      <c r="R35" s="20"/>
      <c r="S35" s="29">
        <f>SUMIF(M27:M32,"=S",S27:S32)</f>
        <v>3</v>
      </c>
    </row>
    <row r="36" spans="1:19" x14ac:dyDescent="0.2">
      <c r="A36" s="45"/>
      <c r="B36" s="46" t="s">
        <v>66</v>
      </c>
      <c r="C36" s="45"/>
      <c r="D36" s="84"/>
      <c r="E36" s="45"/>
      <c r="F36" s="45"/>
      <c r="G36" s="45"/>
      <c r="H36" s="45"/>
      <c r="I36" s="47">
        <f>SUMIF(C27:C32,"=ÜS",I27:I32)</f>
        <v>3</v>
      </c>
      <c r="J36" s="54"/>
      <c r="K36" s="45"/>
      <c r="L36" s="46" t="s">
        <v>66</v>
      </c>
      <c r="M36" s="45"/>
      <c r="N36" s="84"/>
      <c r="O36" s="45"/>
      <c r="P36" s="45"/>
      <c r="Q36" s="45"/>
      <c r="R36" s="45"/>
      <c r="S36" s="47">
        <f>SUMIF(M27:M32,"=ÜS",S27:S32)</f>
        <v>3</v>
      </c>
    </row>
    <row r="37" spans="1:19" x14ac:dyDescent="0.2">
      <c r="A37" s="35"/>
      <c r="C37" s="35"/>
      <c r="E37" s="35"/>
      <c r="F37" s="35"/>
      <c r="G37" s="35"/>
      <c r="H37" s="35"/>
      <c r="I37" s="35"/>
      <c r="K37" s="35"/>
      <c r="M37" s="35"/>
    </row>
    <row r="38" spans="1:19" x14ac:dyDescent="0.2">
      <c r="A38" s="35"/>
      <c r="B38" s="36"/>
      <c r="C38" s="35"/>
      <c r="E38" s="35"/>
      <c r="F38" s="35"/>
      <c r="G38" s="35"/>
      <c r="H38" s="35"/>
      <c r="I38" s="35"/>
      <c r="K38" s="35"/>
      <c r="M38" s="35"/>
    </row>
  </sheetData>
  <mergeCells count="18">
    <mergeCell ref="A24:S24"/>
    <mergeCell ref="A25:I25"/>
    <mergeCell ref="K25:S25"/>
    <mergeCell ref="C33:D33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9 C27:C30 M27:M30">
      <formula1>$U$10:$U$14</formula1>
    </dataValidation>
    <dataValidation type="list" allowBlank="1" showErrorMessage="1" sqref="N10:N19 D27:D30 N27:N30">
      <formula1>$V$10:$V$13</formula1>
    </dataValidation>
    <dataValidation type="list" allowBlank="1" showErrorMessage="1" sqref="C10:C19 C31:C32 M31:M32">
      <formula1>$U$10:$U$15</formula1>
    </dataValidation>
    <dataValidation type="list" allowBlank="1" showErrorMessage="1" sqref="D10:D19 D31:D32 N31:N32">
      <formula1>$V$9:$V$13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"/>
  <sheetViews>
    <sheetView topLeftCell="A10" zoomScaleNormal="100" workbookViewId="0">
      <selection activeCell="T39" sqref="T39"/>
    </sheetView>
  </sheetViews>
  <sheetFormatPr defaultColWidth="8.7109375" defaultRowHeight="12" x14ac:dyDescent="0.2"/>
  <cols>
    <col min="1" max="1" width="7.140625" style="2" bestFit="1" customWidth="1"/>
    <col min="2" max="2" width="24.140625" style="2" bestFit="1" customWidth="1"/>
    <col min="3" max="3" width="4.5703125" style="2" bestFit="1" customWidth="1"/>
    <col min="4" max="4" width="6.140625" style="2" bestFit="1" customWidth="1"/>
    <col min="5" max="6" width="2.7109375" style="2" bestFit="1" customWidth="1"/>
    <col min="7" max="7" width="1.85546875" style="2" bestFit="1" customWidth="1"/>
    <col min="8" max="8" width="2.7109375" style="2" bestFit="1" customWidth="1"/>
    <col min="9" max="9" width="5.42578125" style="2" bestFit="1" customWidth="1"/>
    <col min="10" max="10" width="2.5703125" style="2" customWidth="1"/>
    <col min="11" max="11" width="7.140625" style="2" bestFit="1" customWidth="1"/>
    <col min="12" max="12" width="24.7109375" style="2" bestFit="1" customWidth="1"/>
    <col min="13" max="13" width="4.5703125" style="2" bestFit="1" customWidth="1"/>
    <col min="14" max="14" width="6.140625" style="2" bestFit="1" customWidth="1"/>
    <col min="15" max="16" width="2.7109375" style="2" bestFit="1" customWidth="1"/>
    <col min="17" max="17" width="1.85546875" style="2" bestFit="1" customWidth="1"/>
    <col min="18" max="18" width="2.7109375" style="2" bestFit="1" customWidth="1"/>
    <col min="19" max="19" width="5.42578125" style="2" bestFit="1" customWidth="1"/>
    <col min="20" max="20" width="8.7109375" style="2"/>
    <col min="21" max="21" width="8.85546875" style="2" bestFit="1" customWidth="1"/>
    <col min="22" max="22" width="10.710937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260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H20+R20+H33+R33</f>
        <v>71</v>
      </c>
      <c r="F5" s="156"/>
      <c r="G5" s="158" t="s">
        <v>4</v>
      </c>
      <c r="H5" s="159"/>
      <c r="I5" s="4">
        <f>I20+S20+I33+S33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(I23+S23+I36+S36)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((I22+S22+I35+S35+I23+S23+I36+S36)/I5*100)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((I21+S21+I34+S34)/I5)*100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24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127" t="s">
        <v>261</v>
      </c>
      <c r="B10" s="44" t="s">
        <v>262</v>
      </c>
      <c r="C10" s="15" t="s">
        <v>23</v>
      </c>
      <c r="D10" s="15" t="s">
        <v>24</v>
      </c>
      <c r="E10" s="15">
        <v>1</v>
      </c>
      <c r="F10" s="15">
        <v>4</v>
      </c>
      <c r="G10" s="15">
        <v>0</v>
      </c>
      <c r="H10" s="15">
        <v>3</v>
      </c>
      <c r="I10" s="15">
        <v>8</v>
      </c>
      <c r="K10" s="127" t="s">
        <v>263</v>
      </c>
      <c r="L10" s="44" t="s">
        <v>264</v>
      </c>
      <c r="M10" s="15" t="s">
        <v>23</v>
      </c>
      <c r="N10" s="15" t="s">
        <v>24</v>
      </c>
      <c r="O10" s="15">
        <v>1</v>
      </c>
      <c r="P10" s="42">
        <v>4</v>
      </c>
      <c r="Q10" s="42">
        <v>0</v>
      </c>
      <c r="R10" s="42">
        <v>3</v>
      </c>
      <c r="S10" s="42">
        <v>4</v>
      </c>
      <c r="U10" s="16" t="s">
        <v>23</v>
      </c>
      <c r="V10" s="16" t="s">
        <v>24</v>
      </c>
    </row>
    <row r="11" spans="1:23" x14ac:dyDescent="0.2">
      <c r="A11" s="127" t="s">
        <v>265</v>
      </c>
      <c r="B11" s="44" t="s">
        <v>266</v>
      </c>
      <c r="C11" s="15" t="s">
        <v>23</v>
      </c>
      <c r="D11" s="15" t="s">
        <v>24</v>
      </c>
      <c r="E11" s="15">
        <v>2</v>
      </c>
      <c r="F11" s="15">
        <v>0</v>
      </c>
      <c r="G11" s="15">
        <v>0</v>
      </c>
      <c r="H11" s="15">
        <f>E11+(F11+G11)/2</f>
        <v>2</v>
      </c>
      <c r="I11" s="15">
        <v>3</v>
      </c>
      <c r="K11" s="127" t="s">
        <v>267</v>
      </c>
      <c r="L11" s="44" t="s">
        <v>268</v>
      </c>
      <c r="M11" s="15" t="s">
        <v>23</v>
      </c>
      <c r="N11" s="15" t="s">
        <v>24</v>
      </c>
      <c r="O11" s="15">
        <v>2</v>
      </c>
      <c r="P11" s="42">
        <v>0</v>
      </c>
      <c r="Q11" s="42">
        <v>0</v>
      </c>
      <c r="R11" s="42">
        <v>2</v>
      </c>
      <c r="S11" s="42">
        <v>3</v>
      </c>
      <c r="U11" s="16" t="s">
        <v>31</v>
      </c>
      <c r="V11" s="16" t="s">
        <v>32</v>
      </c>
    </row>
    <row r="12" spans="1:23" x14ac:dyDescent="0.2">
      <c r="A12" s="127" t="s">
        <v>269</v>
      </c>
      <c r="B12" s="44" t="s">
        <v>270</v>
      </c>
      <c r="C12" s="15" t="s">
        <v>23</v>
      </c>
      <c r="D12" s="15" t="s">
        <v>24</v>
      </c>
      <c r="E12" s="15">
        <v>1</v>
      </c>
      <c r="F12" s="15">
        <v>4</v>
      </c>
      <c r="G12" s="15">
        <v>0</v>
      </c>
      <c r="H12" s="15">
        <v>3</v>
      </c>
      <c r="I12" s="15">
        <v>10</v>
      </c>
      <c r="K12" s="127" t="s">
        <v>271</v>
      </c>
      <c r="L12" s="147" t="s">
        <v>272</v>
      </c>
      <c r="M12" s="136" t="s">
        <v>23</v>
      </c>
      <c r="N12" s="136" t="s">
        <v>24</v>
      </c>
      <c r="O12" s="136">
        <v>2</v>
      </c>
      <c r="P12" s="140">
        <v>4</v>
      </c>
      <c r="Q12" s="140">
        <v>0</v>
      </c>
      <c r="R12" s="140">
        <v>4</v>
      </c>
      <c r="S12" s="140">
        <v>7</v>
      </c>
      <c r="U12" s="16" t="s">
        <v>37</v>
      </c>
      <c r="V12" s="16"/>
    </row>
    <row r="13" spans="1:23" x14ac:dyDescent="0.2">
      <c r="A13" s="128" t="s">
        <v>118</v>
      </c>
      <c r="B13" s="97" t="s">
        <v>44</v>
      </c>
      <c r="C13" s="20" t="s">
        <v>31</v>
      </c>
      <c r="D13" s="20" t="s">
        <v>32</v>
      </c>
      <c r="E13" s="20">
        <v>2</v>
      </c>
      <c r="F13" s="20">
        <v>0</v>
      </c>
      <c r="G13" s="20">
        <v>0</v>
      </c>
      <c r="H13" s="20">
        <f t="shared" ref="H13:H16" si="0">E13+(F13+G13)/2</f>
        <v>2</v>
      </c>
      <c r="I13" s="20">
        <v>3</v>
      </c>
      <c r="K13" s="127" t="s">
        <v>273</v>
      </c>
      <c r="L13" s="44" t="s">
        <v>211</v>
      </c>
      <c r="M13" s="15" t="s">
        <v>23</v>
      </c>
      <c r="N13" s="15" t="s">
        <v>24</v>
      </c>
      <c r="O13" s="15">
        <v>2</v>
      </c>
      <c r="P13" s="42">
        <v>0</v>
      </c>
      <c r="Q13" s="42">
        <v>0</v>
      </c>
      <c r="R13" s="42">
        <v>2</v>
      </c>
      <c r="S13" s="42">
        <v>3</v>
      </c>
      <c r="U13" s="16" t="s">
        <v>42</v>
      </c>
      <c r="V13" s="16"/>
    </row>
    <row r="14" spans="1:23" x14ac:dyDescent="0.2">
      <c r="A14" s="129" t="s">
        <v>120</v>
      </c>
      <c r="B14" s="98" t="s">
        <v>48</v>
      </c>
      <c r="C14" s="22" t="s">
        <v>42</v>
      </c>
      <c r="D14" s="22" t="s">
        <v>32</v>
      </c>
      <c r="E14" s="22">
        <v>2</v>
      </c>
      <c r="F14" s="22">
        <v>0</v>
      </c>
      <c r="G14" s="22">
        <v>0</v>
      </c>
      <c r="H14" s="22">
        <f t="shared" si="0"/>
        <v>2</v>
      </c>
      <c r="I14" s="22">
        <v>3</v>
      </c>
      <c r="K14" s="127" t="s">
        <v>274</v>
      </c>
      <c r="L14" s="147" t="s">
        <v>275</v>
      </c>
      <c r="M14" s="136" t="s">
        <v>23</v>
      </c>
      <c r="N14" s="136" t="s">
        <v>24</v>
      </c>
      <c r="O14" s="136">
        <v>1</v>
      </c>
      <c r="P14" s="140">
        <v>4</v>
      </c>
      <c r="Q14" s="140">
        <v>0</v>
      </c>
      <c r="R14" s="140">
        <v>3</v>
      </c>
      <c r="S14" s="140">
        <v>4</v>
      </c>
    </row>
    <row r="15" spans="1:23" x14ac:dyDescent="0.2">
      <c r="A15" s="130" t="s">
        <v>51</v>
      </c>
      <c r="B15" s="99" t="s">
        <v>52</v>
      </c>
      <c r="C15" s="41" t="s">
        <v>37</v>
      </c>
      <c r="D15" s="41" t="s">
        <v>32</v>
      </c>
      <c r="E15" s="41">
        <v>2</v>
      </c>
      <c r="F15" s="41">
        <v>0</v>
      </c>
      <c r="G15" s="41">
        <v>0</v>
      </c>
      <c r="H15" s="41">
        <f t="shared" si="0"/>
        <v>2</v>
      </c>
      <c r="I15" s="41">
        <v>1</v>
      </c>
      <c r="K15" s="128" t="s">
        <v>119</v>
      </c>
      <c r="L15" s="97" t="s">
        <v>46</v>
      </c>
      <c r="M15" s="20" t="s">
        <v>31</v>
      </c>
      <c r="N15" s="20" t="s">
        <v>32</v>
      </c>
      <c r="O15" s="20">
        <v>2</v>
      </c>
      <c r="P15" s="71">
        <v>0</v>
      </c>
      <c r="Q15" s="71">
        <v>0</v>
      </c>
      <c r="R15" s="71">
        <v>2</v>
      </c>
      <c r="S15" s="71">
        <v>3</v>
      </c>
    </row>
    <row r="16" spans="1:23" x14ac:dyDescent="0.2">
      <c r="A16" s="130" t="s">
        <v>55</v>
      </c>
      <c r="B16" s="99" t="s">
        <v>56</v>
      </c>
      <c r="C16" s="41" t="s">
        <v>37</v>
      </c>
      <c r="D16" s="41" t="s">
        <v>32</v>
      </c>
      <c r="E16" s="41">
        <v>2</v>
      </c>
      <c r="F16" s="41">
        <v>0</v>
      </c>
      <c r="G16" s="41">
        <v>0</v>
      </c>
      <c r="H16" s="41">
        <f t="shared" si="0"/>
        <v>2</v>
      </c>
      <c r="I16" s="41">
        <v>1</v>
      </c>
      <c r="K16" s="129" t="s">
        <v>122</v>
      </c>
      <c r="L16" s="98" t="s">
        <v>50</v>
      </c>
      <c r="M16" s="22" t="s">
        <v>42</v>
      </c>
      <c r="N16" s="22" t="s">
        <v>32</v>
      </c>
      <c r="O16" s="22">
        <v>2</v>
      </c>
      <c r="P16" s="74">
        <v>0</v>
      </c>
      <c r="Q16" s="74">
        <v>0</v>
      </c>
      <c r="R16" s="74">
        <v>2</v>
      </c>
      <c r="S16" s="74">
        <v>3</v>
      </c>
    </row>
    <row r="17" spans="1:23" x14ac:dyDescent="0.2">
      <c r="A17" s="40" t="s">
        <v>59</v>
      </c>
      <c r="B17" s="80" t="s">
        <v>60</v>
      </c>
      <c r="C17" s="41" t="s">
        <v>37</v>
      </c>
      <c r="D17" s="41" t="s">
        <v>32</v>
      </c>
      <c r="E17" s="41">
        <v>2</v>
      </c>
      <c r="F17" s="41">
        <v>0</v>
      </c>
      <c r="G17" s="41">
        <v>0</v>
      </c>
      <c r="H17" s="41">
        <v>2</v>
      </c>
      <c r="I17" s="41">
        <v>1</v>
      </c>
      <c r="K17" s="130" t="s">
        <v>53</v>
      </c>
      <c r="L17" s="99" t="s">
        <v>54</v>
      </c>
      <c r="M17" s="41" t="s">
        <v>37</v>
      </c>
      <c r="N17" s="41" t="s">
        <v>32</v>
      </c>
      <c r="O17" s="41">
        <v>2</v>
      </c>
      <c r="P17" s="100">
        <v>0</v>
      </c>
      <c r="Q17" s="100">
        <v>0</v>
      </c>
      <c r="R17" s="100">
        <v>2</v>
      </c>
      <c r="S17" s="100">
        <v>1</v>
      </c>
    </row>
    <row r="18" spans="1:23" x14ac:dyDescent="0.2">
      <c r="A18" s="126"/>
      <c r="B18" s="126"/>
      <c r="C18" s="42"/>
      <c r="D18" s="42"/>
      <c r="E18" s="42"/>
      <c r="F18" s="42"/>
      <c r="G18" s="42"/>
      <c r="H18" s="42"/>
      <c r="I18" s="42"/>
      <c r="K18" s="130" t="s">
        <v>57</v>
      </c>
      <c r="L18" s="99" t="s">
        <v>58</v>
      </c>
      <c r="M18" s="41" t="s">
        <v>37</v>
      </c>
      <c r="N18" s="41" t="s">
        <v>32</v>
      </c>
      <c r="O18" s="41">
        <v>2</v>
      </c>
      <c r="P18" s="100">
        <v>0</v>
      </c>
      <c r="Q18" s="100">
        <v>0</v>
      </c>
      <c r="R18" s="100">
        <v>2</v>
      </c>
      <c r="S18" s="100">
        <v>1</v>
      </c>
    </row>
    <row r="19" spans="1:23" x14ac:dyDescent="0.2">
      <c r="A19" s="126"/>
      <c r="B19" s="126"/>
      <c r="C19" s="42"/>
      <c r="D19" s="42"/>
      <c r="E19" s="42"/>
      <c r="F19" s="42"/>
      <c r="G19" s="42"/>
      <c r="H19" s="42"/>
      <c r="I19" s="42"/>
      <c r="K19" s="40" t="s">
        <v>61</v>
      </c>
      <c r="L19" s="80" t="s">
        <v>62</v>
      </c>
      <c r="M19" s="100" t="s">
        <v>37</v>
      </c>
      <c r="N19" s="100" t="s">
        <v>32</v>
      </c>
      <c r="O19" s="41">
        <v>2</v>
      </c>
      <c r="P19" s="100">
        <v>0</v>
      </c>
      <c r="Q19" s="100">
        <v>0</v>
      </c>
      <c r="R19" s="100">
        <v>2</v>
      </c>
      <c r="S19" s="100">
        <v>1</v>
      </c>
    </row>
    <row r="20" spans="1:23" x14ac:dyDescent="0.2">
      <c r="A20" s="15"/>
      <c r="B20" s="25" t="s">
        <v>63</v>
      </c>
      <c r="C20" s="26"/>
      <c r="D20" s="14"/>
      <c r="E20" s="26">
        <f>SUM(E10:E19)</f>
        <v>14</v>
      </c>
      <c r="F20" s="26">
        <f t="shared" ref="F20:G20" si="1">SUM(F10:F18)</f>
        <v>8</v>
      </c>
      <c r="G20" s="26">
        <f t="shared" si="1"/>
        <v>0</v>
      </c>
      <c r="H20" s="26">
        <v>18</v>
      </c>
      <c r="I20" s="26">
        <f>SUM(I10:I19)</f>
        <v>30</v>
      </c>
      <c r="K20" s="15"/>
      <c r="L20" s="25" t="s">
        <v>63</v>
      </c>
      <c r="M20" s="26"/>
      <c r="N20" s="14"/>
      <c r="O20" s="26">
        <f>SUM(O10:O19)</f>
        <v>18</v>
      </c>
      <c r="P20" s="26">
        <f>SUM(P10:P18)</f>
        <v>12</v>
      </c>
      <c r="Q20" s="26">
        <f>SUM(Q10:Q19)</f>
        <v>0</v>
      </c>
      <c r="R20" s="26">
        <f>O20+(P20+Q20)/2</f>
        <v>24</v>
      </c>
      <c r="S20" s="26">
        <f>SUM(S10:S19)</f>
        <v>30</v>
      </c>
    </row>
    <row r="21" spans="1:23" x14ac:dyDescent="0.2">
      <c r="A21" s="15"/>
      <c r="B21" s="27" t="s">
        <v>64</v>
      </c>
      <c r="C21" s="15"/>
      <c r="D21" s="14"/>
      <c r="E21" s="15"/>
      <c r="F21" s="15"/>
      <c r="G21" s="15"/>
      <c r="H21" s="15"/>
      <c r="I21" s="26">
        <v>9</v>
      </c>
      <c r="K21" s="15"/>
      <c r="L21" s="27" t="s">
        <v>64</v>
      </c>
      <c r="M21" s="15"/>
      <c r="N21" s="14"/>
      <c r="O21" s="15"/>
      <c r="P21" s="15"/>
      <c r="Q21" s="15"/>
      <c r="R21" s="15"/>
      <c r="S21" s="26">
        <v>9</v>
      </c>
    </row>
    <row r="22" spans="1:23" x14ac:dyDescent="0.2">
      <c r="A22" s="20"/>
      <c r="B22" s="28" t="s">
        <v>65</v>
      </c>
      <c r="C22" s="20"/>
      <c r="D22" s="19"/>
      <c r="E22" s="20"/>
      <c r="F22" s="20"/>
      <c r="G22" s="20"/>
      <c r="H22" s="20"/>
      <c r="I22" s="29">
        <f>SUMIF(C10:C18,"=S",I10:I18)</f>
        <v>3</v>
      </c>
      <c r="K22" s="20"/>
      <c r="L22" s="28" t="s">
        <v>65</v>
      </c>
      <c r="M22" s="20"/>
      <c r="N22" s="19"/>
      <c r="O22" s="20"/>
      <c r="P22" s="20"/>
      <c r="Q22" s="20"/>
      <c r="R22" s="20"/>
      <c r="S22" s="29">
        <f>SUMIF(M10:M18,"=S",S10:S18)</f>
        <v>3</v>
      </c>
    </row>
    <row r="23" spans="1:23" x14ac:dyDescent="0.2">
      <c r="A23" s="45"/>
      <c r="B23" s="46" t="s">
        <v>66</v>
      </c>
      <c r="C23" s="45"/>
      <c r="D23" s="84"/>
      <c r="E23" s="45"/>
      <c r="F23" s="45"/>
      <c r="G23" s="45"/>
      <c r="H23" s="45"/>
      <c r="I23" s="47">
        <f>SUMIF(C10:C18,"=ÜS",I10:I18)</f>
        <v>3</v>
      </c>
      <c r="K23" s="45"/>
      <c r="L23" s="46" t="s">
        <v>66</v>
      </c>
      <c r="M23" s="45"/>
      <c r="N23" s="84"/>
      <c r="O23" s="45"/>
      <c r="P23" s="45"/>
      <c r="Q23" s="45"/>
      <c r="R23" s="45"/>
      <c r="S23" s="47">
        <f>SUMIF(M10:M18,"=ÜS",S10:S18)</f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24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44" t="s">
        <v>276</v>
      </c>
      <c r="B27" s="44" t="s">
        <v>277</v>
      </c>
      <c r="C27" s="15" t="s">
        <v>23</v>
      </c>
      <c r="D27" s="15" t="s">
        <v>24</v>
      </c>
      <c r="E27" s="15">
        <v>1</v>
      </c>
      <c r="F27" s="15">
        <v>4</v>
      </c>
      <c r="G27" s="15">
        <v>0</v>
      </c>
      <c r="H27" s="15">
        <f t="shared" ref="H27:H31" si="2">E27+(F27+G27)/2</f>
        <v>3</v>
      </c>
      <c r="I27" s="15">
        <v>8</v>
      </c>
      <c r="K27" s="147" t="s">
        <v>278</v>
      </c>
      <c r="L27" s="147" t="s">
        <v>279</v>
      </c>
      <c r="M27" s="136" t="s">
        <v>23</v>
      </c>
      <c r="N27" s="136" t="s">
        <v>24</v>
      </c>
      <c r="O27" s="136">
        <v>2</v>
      </c>
      <c r="P27" s="136">
        <v>4</v>
      </c>
      <c r="Q27" s="136">
        <v>0</v>
      </c>
      <c r="R27" s="136">
        <f t="shared" ref="R27:R29" si="3">O27+(P27+Q27)/2</f>
        <v>4</v>
      </c>
      <c r="S27" s="146">
        <v>7</v>
      </c>
    </row>
    <row r="28" spans="1:23" x14ac:dyDescent="0.2">
      <c r="A28" s="44" t="s">
        <v>280</v>
      </c>
      <c r="B28" s="44" t="s">
        <v>281</v>
      </c>
      <c r="C28" s="15" t="s">
        <v>23</v>
      </c>
      <c r="D28" s="15" t="s">
        <v>24</v>
      </c>
      <c r="E28" s="15">
        <v>2</v>
      </c>
      <c r="F28" s="15">
        <v>2</v>
      </c>
      <c r="G28" s="15">
        <v>0</v>
      </c>
      <c r="H28" s="15">
        <f t="shared" si="2"/>
        <v>3</v>
      </c>
      <c r="I28" s="15">
        <v>4</v>
      </c>
      <c r="K28" s="147" t="s">
        <v>282</v>
      </c>
      <c r="L28" s="147" t="s">
        <v>283</v>
      </c>
      <c r="M28" s="136" t="s">
        <v>23</v>
      </c>
      <c r="N28" s="136" t="s">
        <v>24</v>
      </c>
      <c r="O28" s="136">
        <v>2</v>
      </c>
      <c r="P28" s="136">
        <v>0</v>
      </c>
      <c r="Q28" s="136">
        <v>0</v>
      </c>
      <c r="R28" s="136">
        <f t="shared" si="3"/>
        <v>2</v>
      </c>
      <c r="S28" s="145">
        <v>3</v>
      </c>
    </row>
    <row r="29" spans="1:23" x14ac:dyDescent="0.2">
      <c r="A29" s="44" t="s">
        <v>284</v>
      </c>
      <c r="B29" s="44" t="s">
        <v>285</v>
      </c>
      <c r="C29" s="15" t="s">
        <v>23</v>
      </c>
      <c r="D29" s="15" t="s">
        <v>24</v>
      </c>
      <c r="E29" s="15">
        <v>2</v>
      </c>
      <c r="F29" s="15">
        <v>4</v>
      </c>
      <c r="G29" s="15">
        <v>0</v>
      </c>
      <c r="H29" s="15">
        <f t="shared" si="2"/>
        <v>4</v>
      </c>
      <c r="I29" s="15">
        <v>12</v>
      </c>
      <c r="K29" s="44" t="s">
        <v>286</v>
      </c>
      <c r="L29" s="44" t="s">
        <v>287</v>
      </c>
      <c r="M29" s="15" t="s">
        <v>23</v>
      </c>
      <c r="N29" s="15" t="s">
        <v>24</v>
      </c>
      <c r="O29" s="15">
        <v>2</v>
      </c>
      <c r="P29" s="15">
        <v>4</v>
      </c>
      <c r="Q29" s="15">
        <v>0</v>
      </c>
      <c r="R29" s="15">
        <f t="shared" si="3"/>
        <v>4</v>
      </c>
      <c r="S29" s="15">
        <v>6</v>
      </c>
    </row>
    <row r="30" spans="1:23" x14ac:dyDescent="0.2">
      <c r="A30" s="97" t="s">
        <v>143</v>
      </c>
      <c r="B30" s="97" t="s">
        <v>91</v>
      </c>
      <c r="C30" s="20" t="s">
        <v>31</v>
      </c>
      <c r="D30" s="20" t="s">
        <v>32</v>
      </c>
      <c r="E30" s="20">
        <v>2</v>
      </c>
      <c r="F30" s="20">
        <v>0</v>
      </c>
      <c r="G30" s="20">
        <v>0</v>
      </c>
      <c r="H30" s="20">
        <f t="shared" si="2"/>
        <v>2</v>
      </c>
      <c r="I30" s="20">
        <v>3</v>
      </c>
      <c r="K30" s="44" t="s">
        <v>288</v>
      </c>
      <c r="L30" s="44" t="s">
        <v>228</v>
      </c>
      <c r="M30" s="15" t="s">
        <v>23</v>
      </c>
      <c r="N30" s="15" t="s">
        <v>24</v>
      </c>
      <c r="O30" s="15">
        <v>0</v>
      </c>
      <c r="P30" s="15">
        <v>2</v>
      </c>
      <c r="Q30" s="15">
        <v>0</v>
      </c>
      <c r="R30" s="15">
        <v>1</v>
      </c>
      <c r="S30" s="15">
        <v>8</v>
      </c>
    </row>
    <row r="31" spans="1:23" x14ac:dyDescent="0.2">
      <c r="A31" s="98" t="s">
        <v>145</v>
      </c>
      <c r="B31" s="98" t="s">
        <v>289</v>
      </c>
      <c r="C31" s="22" t="s">
        <v>42</v>
      </c>
      <c r="D31" s="22" t="s">
        <v>32</v>
      </c>
      <c r="E31" s="22">
        <v>2</v>
      </c>
      <c r="F31" s="22">
        <v>0</v>
      </c>
      <c r="G31" s="22">
        <v>0</v>
      </c>
      <c r="H31" s="22">
        <f t="shared" si="2"/>
        <v>2</v>
      </c>
      <c r="I31" s="22">
        <v>3</v>
      </c>
      <c r="K31" s="97" t="s">
        <v>146</v>
      </c>
      <c r="L31" s="97" t="s">
        <v>93</v>
      </c>
      <c r="M31" s="20" t="s">
        <v>31</v>
      </c>
      <c r="N31" s="20" t="s">
        <v>32</v>
      </c>
      <c r="O31" s="20">
        <v>2</v>
      </c>
      <c r="P31" s="20">
        <v>0</v>
      </c>
      <c r="Q31" s="20">
        <v>0</v>
      </c>
      <c r="R31" s="20">
        <f t="shared" ref="R31:R33" si="4">O31+(P31+Q31)/2</f>
        <v>2</v>
      </c>
      <c r="S31" s="20">
        <v>3</v>
      </c>
    </row>
    <row r="32" spans="1:23" x14ac:dyDescent="0.2">
      <c r="A32" s="126"/>
      <c r="B32" s="126"/>
      <c r="C32" s="42"/>
      <c r="D32" s="42"/>
      <c r="E32" s="42"/>
      <c r="F32" s="42"/>
      <c r="G32" s="42"/>
      <c r="H32" s="42"/>
      <c r="I32" s="42"/>
      <c r="K32" s="98" t="s">
        <v>147</v>
      </c>
      <c r="L32" s="98" t="s">
        <v>97</v>
      </c>
      <c r="M32" s="22" t="s">
        <v>42</v>
      </c>
      <c r="N32" s="22" t="s">
        <v>32</v>
      </c>
      <c r="O32" s="22">
        <v>2</v>
      </c>
      <c r="P32" s="22">
        <v>0</v>
      </c>
      <c r="Q32" s="22">
        <v>0</v>
      </c>
      <c r="R32" s="22">
        <f t="shared" si="4"/>
        <v>2</v>
      </c>
      <c r="S32" s="22">
        <v>3</v>
      </c>
    </row>
    <row r="33" spans="1:19" x14ac:dyDescent="0.2">
      <c r="A33" s="30"/>
      <c r="B33" s="31" t="s">
        <v>63</v>
      </c>
      <c r="C33" s="162" t="s">
        <v>63</v>
      </c>
      <c r="D33" s="164"/>
      <c r="E33" s="32">
        <f t="shared" ref="E33:G33" si="5">SUM(E27:E32)</f>
        <v>9</v>
      </c>
      <c r="F33" s="32">
        <f t="shared" si="5"/>
        <v>10</v>
      </c>
      <c r="G33" s="32">
        <f t="shared" si="5"/>
        <v>0</v>
      </c>
      <c r="H33" s="32">
        <f>E33+(F33+G33)/2</f>
        <v>14</v>
      </c>
      <c r="I33" s="32">
        <f>SUM(I27:I32)</f>
        <v>30</v>
      </c>
      <c r="K33" s="30"/>
      <c r="L33" s="31" t="s">
        <v>63</v>
      </c>
      <c r="M33" s="32"/>
      <c r="N33" s="33"/>
      <c r="O33" s="32">
        <f t="shared" ref="O33:Q33" si="6">SUM(O27:O32)</f>
        <v>10</v>
      </c>
      <c r="P33" s="32">
        <f t="shared" si="6"/>
        <v>10</v>
      </c>
      <c r="Q33" s="32">
        <f t="shared" si="6"/>
        <v>0</v>
      </c>
      <c r="R33" s="32">
        <f t="shared" si="4"/>
        <v>15</v>
      </c>
      <c r="S33" s="32">
        <v>30</v>
      </c>
    </row>
    <row r="34" spans="1:19" x14ac:dyDescent="0.2">
      <c r="A34" s="15"/>
      <c r="B34" s="27" t="s">
        <v>64</v>
      </c>
      <c r="C34" s="15"/>
      <c r="D34" s="14"/>
      <c r="E34" s="15"/>
      <c r="F34" s="15"/>
      <c r="G34" s="15"/>
      <c r="H34" s="15"/>
      <c r="I34" s="26">
        <f>SUMIF(D27:D32,"=UE",I27:I32)</f>
        <v>6</v>
      </c>
      <c r="K34" s="15"/>
      <c r="L34" s="27" t="s">
        <v>64</v>
      </c>
      <c r="M34" s="15"/>
      <c r="N34" s="14"/>
      <c r="O34" s="14"/>
      <c r="P34" s="14"/>
      <c r="Q34" s="14"/>
      <c r="R34" s="14"/>
      <c r="S34" s="26">
        <f>SUMIF(N27:N32,"=UE",S27:S32)</f>
        <v>6</v>
      </c>
    </row>
    <row r="35" spans="1:19" x14ac:dyDescent="0.2">
      <c r="A35" s="20"/>
      <c r="B35" s="28" t="s">
        <v>65</v>
      </c>
      <c r="C35" s="20"/>
      <c r="D35" s="19"/>
      <c r="E35" s="20"/>
      <c r="F35" s="20"/>
      <c r="G35" s="20"/>
      <c r="H35" s="20"/>
      <c r="I35" s="29">
        <f>SUMIF(C27:C32,"=S",I27:I32)</f>
        <v>3</v>
      </c>
      <c r="K35" s="20"/>
      <c r="L35" s="28" t="s">
        <v>65</v>
      </c>
      <c r="M35" s="20"/>
      <c r="N35" s="19"/>
      <c r="O35" s="20"/>
      <c r="P35" s="20"/>
      <c r="Q35" s="20"/>
      <c r="R35" s="20"/>
      <c r="S35" s="29">
        <f>SUMIF(M27:M32,"=S",S27:S32)</f>
        <v>3</v>
      </c>
    </row>
    <row r="36" spans="1:19" x14ac:dyDescent="0.2">
      <c r="A36" s="45"/>
      <c r="B36" s="46" t="s">
        <v>66</v>
      </c>
      <c r="C36" s="45"/>
      <c r="D36" s="84"/>
      <c r="E36" s="45"/>
      <c r="F36" s="45"/>
      <c r="G36" s="45"/>
      <c r="H36" s="45"/>
      <c r="I36" s="47">
        <f>SUMIF(C27:C32,"=ÜS",I27:I32)</f>
        <v>3</v>
      </c>
      <c r="K36" s="45"/>
      <c r="L36" s="46" t="s">
        <v>66</v>
      </c>
      <c r="M36" s="45"/>
      <c r="N36" s="84"/>
      <c r="O36" s="45"/>
      <c r="P36" s="45"/>
      <c r="Q36" s="45"/>
      <c r="R36" s="45"/>
      <c r="S36" s="47">
        <f>SUMIF(M27:M32,"=ÜS",S27:S32)</f>
        <v>3</v>
      </c>
    </row>
    <row r="37" spans="1:19" x14ac:dyDescent="0.2">
      <c r="A37" s="35"/>
      <c r="C37" s="35"/>
      <c r="E37" s="35"/>
      <c r="F37" s="35"/>
      <c r="G37" s="35"/>
      <c r="H37" s="35"/>
      <c r="I37" s="35"/>
      <c r="K37" s="35"/>
      <c r="M37" s="35"/>
    </row>
  </sheetData>
  <mergeCells count="18">
    <mergeCell ref="A24:S24"/>
    <mergeCell ref="A25:I25"/>
    <mergeCell ref="K25:S25"/>
    <mergeCell ref="C33:D33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C13:C14 C17 C19 M10:M19 C27:C32 M27:M32">
      <formula1>$U$10:$U$14</formula1>
    </dataValidation>
    <dataValidation type="list" allowBlank="1" showErrorMessage="1" sqref="D13:D14 D17 D19 N10:N19 D27:D32 N27:N32">
      <formula1>$V$10:$V$13</formula1>
    </dataValidation>
    <dataValidation type="list" allowBlank="1" showErrorMessage="1" sqref="C10:C12 C15:C16 C18">
      <formula1>$U$10:$U$15</formula1>
    </dataValidation>
    <dataValidation type="list" allowBlank="1" showErrorMessage="1" sqref="D10:D12 D15:D16 D18">
      <formula1>$V$9:$V$13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"/>
  <sheetViews>
    <sheetView zoomScaleNormal="100" workbookViewId="0">
      <selection activeCell="H18" sqref="H18"/>
    </sheetView>
  </sheetViews>
  <sheetFormatPr defaultColWidth="8.7109375" defaultRowHeight="12" x14ac:dyDescent="0.2"/>
  <cols>
    <col min="1" max="1" width="7.140625" style="2" bestFit="1" customWidth="1"/>
    <col min="2" max="2" width="31.28515625" style="2" bestFit="1" customWidth="1"/>
    <col min="3" max="3" width="4.5703125" style="2" bestFit="1" customWidth="1"/>
    <col min="4" max="4" width="10.7109375" style="2" bestFit="1" customWidth="1"/>
    <col min="5" max="6" width="2.7109375" style="2" bestFit="1" customWidth="1"/>
    <col min="7" max="7" width="1.85546875" style="2" bestFit="1" customWidth="1"/>
    <col min="8" max="8" width="2.7109375" style="2" bestFit="1" customWidth="1"/>
    <col min="9" max="9" width="5.42578125" style="2" bestFit="1" customWidth="1"/>
    <col min="10" max="10" width="2.42578125" style="2" customWidth="1"/>
    <col min="11" max="11" width="7.140625" style="2" bestFit="1" customWidth="1"/>
    <col min="12" max="12" width="25.42578125" style="2" bestFit="1" customWidth="1"/>
    <col min="13" max="13" width="4.5703125" style="2" bestFit="1" customWidth="1"/>
    <col min="14" max="14" width="10.7109375" style="2" bestFit="1" customWidth="1"/>
    <col min="15" max="16" width="2.7109375" style="2" bestFit="1" customWidth="1"/>
    <col min="17" max="17" width="1.85546875" style="2" bestFit="1" customWidth="1"/>
    <col min="18" max="18" width="2.7109375" style="2" bestFit="1" customWidth="1"/>
    <col min="19" max="19" width="5.42578125" style="2" bestFit="1" customWidth="1"/>
    <col min="20" max="20" width="8.7109375" style="2"/>
    <col min="21" max="21" width="8.85546875" style="2" bestFit="1" customWidth="1"/>
    <col min="22" max="22" width="10.710937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516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H20+R20+H32+R32</f>
        <v>74</v>
      </c>
      <c r="F5" s="156"/>
      <c r="G5" s="158" t="s">
        <v>4</v>
      </c>
      <c r="H5" s="159"/>
      <c r="I5" s="4">
        <f>I20+S20+I32+S32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(I23+S23+I35+S35)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((I22+S22+I34+S34+I23+S23+I35+S35)/I5*100)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((I21+S21+I33+S33)/I5)*100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15" t="s">
        <v>517</v>
      </c>
      <c r="B10" s="14" t="s">
        <v>22</v>
      </c>
      <c r="C10" s="15" t="s">
        <v>23</v>
      </c>
      <c r="D10" s="15" t="s">
        <v>24</v>
      </c>
      <c r="E10" s="15">
        <v>2</v>
      </c>
      <c r="F10" s="15">
        <v>0</v>
      </c>
      <c r="G10" s="15">
        <v>0</v>
      </c>
      <c r="H10" s="15">
        <f t="shared" ref="H10:H17" si="0">E10+(F10+G10)/2</f>
        <v>2</v>
      </c>
      <c r="I10" s="15">
        <v>3</v>
      </c>
      <c r="K10" s="15" t="s">
        <v>518</v>
      </c>
      <c r="L10" s="14" t="s">
        <v>105</v>
      </c>
      <c r="M10" s="15" t="s">
        <v>23</v>
      </c>
      <c r="N10" s="15" t="s">
        <v>24</v>
      </c>
      <c r="O10" s="15">
        <v>2</v>
      </c>
      <c r="P10" s="15">
        <v>0</v>
      </c>
      <c r="Q10" s="15">
        <v>0</v>
      </c>
      <c r="R10" s="15">
        <f t="shared" ref="R10:R17" si="1">O10+(P10+Q10)/2</f>
        <v>2</v>
      </c>
      <c r="S10" s="15">
        <v>3</v>
      </c>
      <c r="U10" s="16" t="s">
        <v>23</v>
      </c>
      <c r="V10" s="16" t="s">
        <v>24</v>
      </c>
    </row>
    <row r="11" spans="1:23" x14ac:dyDescent="0.2">
      <c r="A11" s="15" t="s">
        <v>519</v>
      </c>
      <c r="B11" s="14" t="s">
        <v>28</v>
      </c>
      <c r="C11" s="15" t="s">
        <v>23</v>
      </c>
      <c r="D11" s="15" t="s">
        <v>24</v>
      </c>
      <c r="E11" s="15">
        <v>2</v>
      </c>
      <c r="F11" s="15">
        <v>0</v>
      </c>
      <c r="G11" s="15">
        <v>0</v>
      </c>
      <c r="H11" s="15">
        <f t="shared" si="0"/>
        <v>2</v>
      </c>
      <c r="I11" s="15">
        <v>3</v>
      </c>
      <c r="K11" s="15" t="s">
        <v>520</v>
      </c>
      <c r="L11" s="14" t="s">
        <v>521</v>
      </c>
      <c r="M11" s="15" t="s">
        <v>23</v>
      </c>
      <c r="N11" s="15" t="s">
        <v>24</v>
      </c>
      <c r="O11" s="15">
        <v>2</v>
      </c>
      <c r="P11" s="15">
        <v>0</v>
      </c>
      <c r="Q11" s="15">
        <v>0</v>
      </c>
      <c r="R11" s="15">
        <f t="shared" si="1"/>
        <v>2</v>
      </c>
      <c r="S11" s="15">
        <v>4</v>
      </c>
      <c r="U11" s="16" t="s">
        <v>31</v>
      </c>
      <c r="V11" s="16" t="s">
        <v>32</v>
      </c>
    </row>
    <row r="12" spans="1:23" x14ac:dyDescent="0.2">
      <c r="A12" s="15" t="s">
        <v>522</v>
      </c>
      <c r="B12" s="14" t="s">
        <v>111</v>
      </c>
      <c r="C12" s="15" t="s">
        <v>23</v>
      </c>
      <c r="D12" s="15" t="s">
        <v>24</v>
      </c>
      <c r="E12" s="15">
        <v>2</v>
      </c>
      <c r="F12" s="15">
        <v>0</v>
      </c>
      <c r="G12" s="15">
        <v>0</v>
      </c>
      <c r="H12" s="15">
        <f t="shared" si="0"/>
        <v>2</v>
      </c>
      <c r="I12" s="15">
        <v>3</v>
      </c>
      <c r="K12" s="15" t="s">
        <v>523</v>
      </c>
      <c r="L12" s="14" t="s">
        <v>524</v>
      </c>
      <c r="M12" s="15" t="s">
        <v>23</v>
      </c>
      <c r="N12" s="15" t="s">
        <v>24</v>
      </c>
      <c r="O12" s="15">
        <v>2</v>
      </c>
      <c r="P12" s="15">
        <v>0</v>
      </c>
      <c r="Q12" s="15">
        <v>0</v>
      </c>
      <c r="R12" s="15">
        <f t="shared" si="1"/>
        <v>2</v>
      </c>
      <c r="S12" s="15">
        <v>4</v>
      </c>
      <c r="U12" s="16" t="s">
        <v>37</v>
      </c>
      <c r="V12" s="16"/>
    </row>
    <row r="13" spans="1:23" x14ac:dyDescent="0.2">
      <c r="A13" s="136" t="s">
        <v>525</v>
      </c>
      <c r="B13" s="137" t="s">
        <v>107</v>
      </c>
      <c r="C13" s="136" t="s">
        <v>23</v>
      </c>
      <c r="D13" s="136" t="s">
        <v>24</v>
      </c>
      <c r="E13" s="136">
        <v>2</v>
      </c>
      <c r="F13" s="136">
        <v>0</v>
      </c>
      <c r="G13" s="136">
        <v>0</v>
      </c>
      <c r="H13" s="136">
        <f t="shared" si="0"/>
        <v>2</v>
      </c>
      <c r="I13" s="136">
        <v>3</v>
      </c>
      <c r="K13" s="15" t="s">
        <v>526</v>
      </c>
      <c r="L13" s="14" t="s">
        <v>527</v>
      </c>
      <c r="M13" s="15" t="s">
        <v>23</v>
      </c>
      <c r="N13" s="15" t="s">
        <v>24</v>
      </c>
      <c r="O13" s="15">
        <v>4</v>
      </c>
      <c r="P13" s="15">
        <v>0</v>
      </c>
      <c r="Q13" s="15">
        <v>0</v>
      </c>
      <c r="R13" s="15">
        <f t="shared" si="1"/>
        <v>4</v>
      </c>
      <c r="S13" s="15">
        <v>7</v>
      </c>
      <c r="U13" s="16" t="s">
        <v>42</v>
      </c>
      <c r="V13" s="16"/>
    </row>
    <row r="14" spans="1:23" x14ac:dyDescent="0.2">
      <c r="A14" s="136" t="s">
        <v>528</v>
      </c>
      <c r="B14" s="137" t="s">
        <v>529</v>
      </c>
      <c r="C14" s="136" t="s">
        <v>23</v>
      </c>
      <c r="D14" s="136" t="s">
        <v>24</v>
      </c>
      <c r="E14" s="136">
        <v>2</v>
      </c>
      <c r="F14" s="136">
        <v>4</v>
      </c>
      <c r="G14" s="136">
        <v>0</v>
      </c>
      <c r="H14" s="136">
        <f t="shared" si="0"/>
        <v>4</v>
      </c>
      <c r="I14" s="136">
        <v>9</v>
      </c>
      <c r="K14" s="15" t="s">
        <v>530</v>
      </c>
      <c r="L14" s="14" t="s">
        <v>300</v>
      </c>
      <c r="M14" s="15" t="s">
        <v>23</v>
      </c>
      <c r="N14" s="15" t="s">
        <v>24</v>
      </c>
      <c r="O14" s="15">
        <v>2</v>
      </c>
      <c r="P14" s="15">
        <v>0</v>
      </c>
      <c r="Q14" s="15">
        <v>0</v>
      </c>
      <c r="R14" s="15">
        <f t="shared" si="1"/>
        <v>2</v>
      </c>
      <c r="S14" s="15">
        <v>3</v>
      </c>
    </row>
    <row r="15" spans="1:23" x14ac:dyDescent="0.2">
      <c r="A15" s="20" t="s">
        <v>90</v>
      </c>
      <c r="B15" s="19" t="s">
        <v>44</v>
      </c>
      <c r="C15" s="20" t="s">
        <v>31</v>
      </c>
      <c r="D15" s="20" t="s">
        <v>32</v>
      </c>
      <c r="E15" s="20">
        <v>2</v>
      </c>
      <c r="F15" s="20">
        <v>0</v>
      </c>
      <c r="G15" s="20">
        <v>0</v>
      </c>
      <c r="H15" s="20">
        <f t="shared" si="0"/>
        <v>2</v>
      </c>
      <c r="I15" s="20">
        <v>3</v>
      </c>
      <c r="K15" s="20" t="s">
        <v>49</v>
      </c>
      <c r="L15" s="19" t="s">
        <v>46</v>
      </c>
      <c r="M15" s="20" t="s">
        <v>31</v>
      </c>
      <c r="N15" s="20" t="s">
        <v>32</v>
      </c>
      <c r="O15" s="20">
        <v>2</v>
      </c>
      <c r="P15" s="20">
        <v>0</v>
      </c>
      <c r="Q15" s="20">
        <v>0</v>
      </c>
      <c r="R15" s="20">
        <f t="shared" si="1"/>
        <v>2</v>
      </c>
      <c r="S15" s="20">
        <v>3</v>
      </c>
    </row>
    <row r="16" spans="1:23" x14ac:dyDescent="0.2">
      <c r="A16" s="22" t="s">
        <v>369</v>
      </c>
      <c r="B16" s="21" t="s">
        <v>48</v>
      </c>
      <c r="C16" s="22" t="s">
        <v>42</v>
      </c>
      <c r="D16" s="22" t="s">
        <v>32</v>
      </c>
      <c r="E16" s="22">
        <v>2</v>
      </c>
      <c r="F16" s="22">
        <v>0</v>
      </c>
      <c r="G16" s="22">
        <v>0</v>
      </c>
      <c r="H16" s="22">
        <f t="shared" si="0"/>
        <v>2</v>
      </c>
      <c r="I16" s="22">
        <v>3</v>
      </c>
      <c r="K16" s="22" t="s">
        <v>531</v>
      </c>
      <c r="L16" s="21" t="s">
        <v>50</v>
      </c>
      <c r="M16" s="22" t="s">
        <v>42</v>
      </c>
      <c r="N16" s="22" t="s">
        <v>32</v>
      </c>
      <c r="O16" s="22">
        <v>2</v>
      </c>
      <c r="P16" s="22">
        <v>0</v>
      </c>
      <c r="Q16" s="22">
        <v>0</v>
      </c>
      <c r="R16" s="22">
        <f t="shared" si="1"/>
        <v>2</v>
      </c>
      <c r="S16" s="22">
        <v>3</v>
      </c>
    </row>
    <row r="17" spans="1:23" x14ac:dyDescent="0.2">
      <c r="A17" s="41" t="s">
        <v>51</v>
      </c>
      <c r="B17" s="80" t="s">
        <v>52</v>
      </c>
      <c r="C17" s="41" t="s">
        <v>37</v>
      </c>
      <c r="D17" s="41" t="s">
        <v>32</v>
      </c>
      <c r="E17" s="41">
        <v>2</v>
      </c>
      <c r="F17" s="41">
        <v>0</v>
      </c>
      <c r="G17" s="41">
        <v>0</v>
      </c>
      <c r="H17" s="41">
        <f t="shared" si="0"/>
        <v>2</v>
      </c>
      <c r="I17" s="41">
        <v>1</v>
      </c>
      <c r="K17" s="41" t="s">
        <v>53</v>
      </c>
      <c r="L17" s="80" t="s">
        <v>54</v>
      </c>
      <c r="M17" s="41" t="s">
        <v>37</v>
      </c>
      <c r="N17" s="41" t="s">
        <v>32</v>
      </c>
      <c r="O17" s="41">
        <v>2</v>
      </c>
      <c r="P17" s="41">
        <v>0</v>
      </c>
      <c r="Q17" s="41">
        <v>0</v>
      </c>
      <c r="R17" s="41">
        <f t="shared" si="1"/>
        <v>2</v>
      </c>
      <c r="S17" s="41">
        <v>1</v>
      </c>
    </row>
    <row r="18" spans="1:23" x14ac:dyDescent="0.2">
      <c r="A18" s="41" t="s">
        <v>55</v>
      </c>
      <c r="B18" s="80" t="s">
        <v>56</v>
      </c>
      <c r="C18" s="41" t="s">
        <v>37</v>
      </c>
      <c r="D18" s="41" t="s">
        <v>32</v>
      </c>
      <c r="E18" s="41">
        <v>2</v>
      </c>
      <c r="F18" s="41">
        <v>0</v>
      </c>
      <c r="G18" s="41">
        <v>0</v>
      </c>
      <c r="H18" s="41">
        <v>2</v>
      </c>
      <c r="I18" s="41">
        <v>1</v>
      </c>
      <c r="K18" s="41" t="s">
        <v>57</v>
      </c>
      <c r="L18" s="80" t="s">
        <v>58</v>
      </c>
      <c r="M18" s="41" t="s">
        <v>37</v>
      </c>
      <c r="N18" s="41" t="s">
        <v>32</v>
      </c>
      <c r="O18" s="41">
        <v>2</v>
      </c>
      <c r="P18" s="41">
        <v>0</v>
      </c>
      <c r="Q18" s="41">
        <v>0</v>
      </c>
      <c r="R18" s="41">
        <v>2</v>
      </c>
      <c r="S18" s="41">
        <v>1</v>
      </c>
    </row>
    <row r="19" spans="1:23" x14ac:dyDescent="0.2">
      <c r="A19" s="41" t="s">
        <v>59</v>
      </c>
      <c r="B19" s="80" t="s">
        <v>60</v>
      </c>
      <c r="C19" s="41" t="s">
        <v>37</v>
      </c>
      <c r="D19" s="41" t="s">
        <v>32</v>
      </c>
      <c r="E19" s="41">
        <v>2</v>
      </c>
      <c r="F19" s="41">
        <v>0</v>
      </c>
      <c r="G19" s="41">
        <v>0</v>
      </c>
      <c r="H19" s="41">
        <f t="shared" ref="H19:H20" si="2">E19+(F19+G19)/2</f>
        <v>2</v>
      </c>
      <c r="I19" s="41">
        <v>1</v>
      </c>
      <c r="K19" s="41" t="s">
        <v>61</v>
      </c>
      <c r="L19" s="80" t="s">
        <v>62</v>
      </c>
      <c r="M19" s="41" t="s">
        <v>37</v>
      </c>
      <c r="N19" s="41" t="s">
        <v>32</v>
      </c>
      <c r="O19" s="41">
        <v>2</v>
      </c>
      <c r="P19" s="41">
        <v>0</v>
      </c>
      <c r="Q19" s="41">
        <v>0</v>
      </c>
      <c r="R19" s="41">
        <f t="shared" ref="R19:R20" si="3">O19+(P19+Q19)/2</f>
        <v>2</v>
      </c>
      <c r="S19" s="41">
        <v>1</v>
      </c>
    </row>
    <row r="20" spans="1:23" x14ac:dyDescent="0.2">
      <c r="A20" s="15"/>
      <c r="B20" s="25" t="s">
        <v>63</v>
      </c>
      <c r="C20" s="26"/>
      <c r="D20" s="14"/>
      <c r="E20" s="26">
        <f t="shared" ref="E20:G20" si="4">SUM(E10:E19)</f>
        <v>20</v>
      </c>
      <c r="F20" s="26">
        <f t="shared" si="4"/>
        <v>4</v>
      </c>
      <c r="G20" s="26">
        <f t="shared" si="4"/>
        <v>0</v>
      </c>
      <c r="H20" s="26">
        <f t="shared" si="2"/>
        <v>22</v>
      </c>
      <c r="I20" s="26">
        <f>SUM(I10:I19)</f>
        <v>30</v>
      </c>
      <c r="K20" s="15"/>
      <c r="L20" s="25" t="s">
        <v>63</v>
      </c>
      <c r="M20" s="26"/>
      <c r="N20" s="14"/>
      <c r="O20" s="26">
        <f t="shared" ref="O20:Q20" si="5">SUM(O10:O19)</f>
        <v>22</v>
      </c>
      <c r="P20" s="26">
        <f t="shared" si="5"/>
        <v>0</v>
      </c>
      <c r="Q20" s="26">
        <f t="shared" si="5"/>
        <v>0</v>
      </c>
      <c r="R20" s="26">
        <f t="shared" si="3"/>
        <v>22</v>
      </c>
      <c r="S20" s="26">
        <f>SUM(S10:S19)</f>
        <v>30</v>
      </c>
    </row>
    <row r="21" spans="1:23" x14ac:dyDescent="0.2">
      <c r="A21" s="15"/>
      <c r="B21" s="27" t="s">
        <v>64</v>
      </c>
      <c r="C21" s="15"/>
      <c r="D21" s="14"/>
      <c r="E21" s="15"/>
      <c r="F21" s="15"/>
      <c r="G21" s="15"/>
      <c r="H21" s="15"/>
      <c r="I21" s="26">
        <f>SUMIF(D10:D19,"=UE",I10:I19)</f>
        <v>9</v>
      </c>
      <c r="K21" s="15"/>
      <c r="L21" s="27" t="s">
        <v>64</v>
      </c>
      <c r="M21" s="15"/>
      <c r="N21" s="14"/>
      <c r="O21" s="15"/>
      <c r="P21" s="15"/>
      <c r="Q21" s="15"/>
      <c r="R21" s="15"/>
      <c r="S21" s="26">
        <f>SUMIF(N10:N19,"=UE",S10:S19)</f>
        <v>9</v>
      </c>
    </row>
    <row r="22" spans="1:23" x14ac:dyDescent="0.2">
      <c r="A22" s="20"/>
      <c r="B22" s="28" t="s">
        <v>65</v>
      </c>
      <c r="C22" s="20"/>
      <c r="D22" s="19"/>
      <c r="E22" s="20"/>
      <c r="F22" s="20"/>
      <c r="G22" s="20"/>
      <c r="H22" s="20"/>
      <c r="I22" s="29">
        <f>SUMIF(C10:C19,"=S",I10:I19)</f>
        <v>3</v>
      </c>
      <c r="K22" s="20"/>
      <c r="L22" s="28" t="s">
        <v>65</v>
      </c>
      <c r="M22" s="20"/>
      <c r="N22" s="19"/>
      <c r="O22" s="20"/>
      <c r="P22" s="20"/>
      <c r="Q22" s="20"/>
      <c r="R22" s="20"/>
      <c r="S22" s="29">
        <f>SUMIF(M10:M19,"=S",S10:S19)</f>
        <v>3</v>
      </c>
    </row>
    <row r="23" spans="1:23" x14ac:dyDescent="0.2">
      <c r="A23" s="45"/>
      <c r="B23" s="46" t="s">
        <v>66</v>
      </c>
      <c r="C23" s="45"/>
      <c r="D23" s="84"/>
      <c r="E23" s="45"/>
      <c r="F23" s="45"/>
      <c r="G23" s="45"/>
      <c r="H23" s="45"/>
      <c r="I23" s="47">
        <f>SUMIF(C10:C19,"=ÜS",I10:I19)</f>
        <v>3</v>
      </c>
      <c r="K23" s="45"/>
      <c r="L23" s="46" t="s">
        <v>66</v>
      </c>
      <c r="M23" s="45"/>
      <c r="N23" s="84"/>
      <c r="O23" s="45"/>
      <c r="P23" s="45"/>
      <c r="Q23" s="45"/>
      <c r="R23" s="45"/>
      <c r="S23" s="47">
        <f>SUMIF(M10:M19,"=ÜS",S10:S19)</f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15" t="s">
        <v>532</v>
      </c>
      <c r="B27" s="14" t="s">
        <v>124</v>
      </c>
      <c r="C27" s="15" t="s">
        <v>23</v>
      </c>
      <c r="D27" s="15" t="s">
        <v>24</v>
      </c>
      <c r="E27" s="15">
        <v>2</v>
      </c>
      <c r="F27" s="15">
        <v>0</v>
      </c>
      <c r="G27" s="15">
        <v>0</v>
      </c>
      <c r="H27" s="15">
        <f t="shared" ref="H27:H32" si="6">E27+(F27+G27)/2</f>
        <v>2</v>
      </c>
      <c r="I27" s="15">
        <v>3</v>
      </c>
      <c r="K27" s="15" t="s">
        <v>533</v>
      </c>
      <c r="L27" s="14" t="s">
        <v>534</v>
      </c>
      <c r="M27" s="15" t="s">
        <v>23</v>
      </c>
      <c r="N27" s="15" t="s">
        <v>24</v>
      </c>
      <c r="O27" s="15">
        <v>0</v>
      </c>
      <c r="P27" s="15">
        <v>16</v>
      </c>
      <c r="Q27" s="15">
        <v>0</v>
      </c>
      <c r="R27" s="15">
        <f t="shared" ref="R27:R32" si="7">O27+(P27+Q27)/2</f>
        <v>8</v>
      </c>
      <c r="S27" s="15">
        <v>13</v>
      </c>
    </row>
    <row r="28" spans="1:23" x14ac:dyDescent="0.2">
      <c r="A28" s="15" t="s">
        <v>535</v>
      </c>
      <c r="B28" s="14" t="s">
        <v>536</v>
      </c>
      <c r="C28" s="15" t="s">
        <v>23</v>
      </c>
      <c r="D28" s="15" t="s">
        <v>24</v>
      </c>
      <c r="E28" s="15">
        <v>2</v>
      </c>
      <c r="F28" s="15">
        <v>2</v>
      </c>
      <c r="G28" s="15">
        <v>0</v>
      </c>
      <c r="H28" s="15">
        <f t="shared" si="6"/>
        <v>3</v>
      </c>
      <c r="I28" s="15">
        <v>7</v>
      </c>
      <c r="K28" s="15" t="s">
        <v>537</v>
      </c>
      <c r="L28" s="14" t="s">
        <v>109</v>
      </c>
      <c r="M28" s="15" t="s">
        <v>23</v>
      </c>
      <c r="N28" s="15" t="s">
        <v>24</v>
      </c>
      <c r="O28" s="15">
        <v>2</v>
      </c>
      <c r="P28" s="15">
        <v>0</v>
      </c>
      <c r="Q28" s="15">
        <v>0</v>
      </c>
      <c r="R28" s="15">
        <f t="shared" si="7"/>
        <v>2</v>
      </c>
      <c r="S28" s="15">
        <v>3</v>
      </c>
    </row>
    <row r="29" spans="1:23" x14ac:dyDescent="0.2">
      <c r="A29" s="15" t="s">
        <v>538</v>
      </c>
      <c r="B29" s="14" t="s">
        <v>539</v>
      </c>
      <c r="C29" s="15" t="s">
        <v>23</v>
      </c>
      <c r="D29" s="15" t="s">
        <v>24</v>
      </c>
      <c r="E29" s="15">
        <v>0</v>
      </c>
      <c r="F29" s="15">
        <v>12</v>
      </c>
      <c r="G29" s="15">
        <v>0</v>
      </c>
      <c r="H29" s="15">
        <f t="shared" si="6"/>
        <v>6</v>
      </c>
      <c r="I29" s="15">
        <v>14</v>
      </c>
      <c r="K29" s="15" t="s">
        <v>540</v>
      </c>
      <c r="L29" s="14" t="s">
        <v>228</v>
      </c>
      <c r="M29" s="15" t="s">
        <v>23</v>
      </c>
      <c r="N29" s="15" t="s">
        <v>24</v>
      </c>
      <c r="O29" s="15">
        <v>0</v>
      </c>
      <c r="P29" s="15">
        <v>2</v>
      </c>
      <c r="Q29" s="15">
        <v>0</v>
      </c>
      <c r="R29" s="15">
        <f t="shared" si="7"/>
        <v>1</v>
      </c>
      <c r="S29" s="15">
        <v>8</v>
      </c>
    </row>
    <row r="30" spans="1:23" x14ac:dyDescent="0.2">
      <c r="A30" s="20" t="s">
        <v>381</v>
      </c>
      <c r="B30" s="19" t="s">
        <v>91</v>
      </c>
      <c r="C30" s="20" t="s">
        <v>31</v>
      </c>
      <c r="D30" s="20" t="s">
        <v>32</v>
      </c>
      <c r="E30" s="20">
        <v>2</v>
      </c>
      <c r="F30" s="20">
        <v>0</v>
      </c>
      <c r="G30" s="20">
        <v>0</v>
      </c>
      <c r="H30" s="20">
        <f t="shared" si="6"/>
        <v>2</v>
      </c>
      <c r="I30" s="20">
        <v>3</v>
      </c>
      <c r="J30" s="125"/>
      <c r="K30" s="20" t="s">
        <v>541</v>
      </c>
      <c r="L30" s="19" t="s">
        <v>93</v>
      </c>
      <c r="M30" s="20" t="s">
        <v>31</v>
      </c>
      <c r="N30" s="20" t="s">
        <v>32</v>
      </c>
      <c r="O30" s="20">
        <v>2</v>
      </c>
      <c r="P30" s="20">
        <v>0</v>
      </c>
      <c r="Q30" s="20">
        <v>0</v>
      </c>
      <c r="R30" s="20">
        <f t="shared" si="7"/>
        <v>2</v>
      </c>
      <c r="S30" s="20">
        <v>3</v>
      </c>
    </row>
    <row r="31" spans="1:23" x14ac:dyDescent="0.2">
      <c r="A31" s="22" t="s">
        <v>542</v>
      </c>
      <c r="B31" s="21" t="s">
        <v>95</v>
      </c>
      <c r="C31" s="22" t="s">
        <v>42</v>
      </c>
      <c r="D31" s="22" t="s">
        <v>32</v>
      </c>
      <c r="E31" s="22">
        <v>2</v>
      </c>
      <c r="F31" s="22">
        <v>0</v>
      </c>
      <c r="G31" s="22">
        <v>0</v>
      </c>
      <c r="H31" s="22">
        <f t="shared" si="6"/>
        <v>2</v>
      </c>
      <c r="I31" s="22">
        <v>3</v>
      </c>
      <c r="J31" s="125"/>
      <c r="K31" s="22" t="s">
        <v>383</v>
      </c>
      <c r="L31" s="21" t="s">
        <v>97</v>
      </c>
      <c r="M31" s="22" t="s">
        <v>42</v>
      </c>
      <c r="N31" s="22" t="s">
        <v>32</v>
      </c>
      <c r="O31" s="22">
        <v>2</v>
      </c>
      <c r="P31" s="22">
        <v>0</v>
      </c>
      <c r="Q31" s="22">
        <v>0</v>
      </c>
      <c r="R31" s="22">
        <f t="shared" si="7"/>
        <v>2</v>
      </c>
      <c r="S31" s="22">
        <v>3</v>
      </c>
    </row>
    <row r="32" spans="1:23" x14ac:dyDescent="0.2">
      <c r="A32" s="30"/>
      <c r="B32" s="31" t="s">
        <v>63</v>
      </c>
      <c r="C32" s="162" t="s">
        <v>63</v>
      </c>
      <c r="D32" s="164"/>
      <c r="E32" s="32">
        <f t="shared" ref="E32:G32" si="8">SUM(E27:E31)</f>
        <v>8</v>
      </c>
      <c r="F32" s="32">
        <f t="shared" si="8"/>
        <v>14</v>
      </c>
      <c r="G32" s="32">
        <f t="shared" si="8"/>
        <v>0</v>
      </c>
      <c r="H32" s="32">
        <f t="shared" si="6"/>
        <v>15</v>
      </c>
      <c r="I32" s="32">
        <f>SUM(I27:I31)</f>
        <v>30</v>
      </c>
      <c r="K32" s="30"/>
      <c r="L32" s="31" t="s">
        <v>63</v>
      </c>
      <c r="M32" s="32"/>
      <c r="N32" s="33"/>
      <c r="O32" s="32">
        <f t="shared" ref="O32:Q32" si="9">SUM(O27:O31)</f>
        <v>6</v>
      </c>
      <c r="P32" s="32">
        <f t="shared" si="9"/>
        <v>18</v>
      </c>
      <c r="Q32" s="32">
        <f t="shared" si="9"/>
        <v>0</v>
      </c>
      <c r="R32" s="32">
        <f t="shared" si="7"/>
        <v>15</v>
      </c>
      <c r="S32" s="32">
        <f>SUM(S27:S31)</f>
        <v>30</v>
      </c>
    </row>
    <row r="33" spans="1:19" x14ac:dyDescent="0.2">
      <c r="A33" s="15"/>
      <c r="B33" s="27" t="s">
        <v>64</v>
      </c>
      <c r="C33" s="15"/>
      <c r="D33" s="14"/>
      <c r="E33" s="15"/>
      <c r="F33" s="15"/>
      <c r="G33" s="15"/>
      <c r="H33" s="15"/>
      <c r="I33" s="26">
        <f>SUMIF(D27:D31,"=UE",I27:I31)</f>
        <v>6</v>
      </c>
      <c r="K33" s="15"/>
      <c r="L33" s="27" t="s">
        <v>64</v>
      </c>
      <c r="M33" s="15"/>
      <c r="N33" s="14"/>
      <c r="O33" s="14"/>
      <c r="P33" s="14"/>
      <c r="Q33" s="14"/>
      <c r="R33" s="14"/>
      <c r="S33" s="26">
        <f>SUMIF(N27:N31,"=UE",S27:S31)</f>
        <v>6</v>
      </c>
    </row>
    <row r="34" spans="1:19" x14ac:dyDescent="0.2">
      <c r="A34" s="20"/>
      <c r="B34" s="28" t="s">
        <v>65</v>
      </c>
      <c r="C34" s="20"/>
      <c r="D34" s="19"/>
      <c r="E34" s="20"/>
      <c r="F34" s="20"/>
      <c r="G34" s="20"/>
      <c r="H34" s="20"/>
      <c r="I34" s="29">
        <f>SUMIF(C27:C31,"=S",I27:I31)</f>
        <v>3</v>
      </c>
      <c r="K34" s="20"/>
      <c r="L34" s="28" t="s">
        <v>65</v>
      </c>
      <c r="M34" s="20"/>
      <c r="N34" s="19"/>
      <c r="O34" s="20"/>
      <c r="P34" s="20"/>
      <c r="Q34" s="20"/>
      <c r="R34" s="20"/>
      <c r="S34" s="29">
        <f>SUMIF(M27:M31,"=S",S27:S31)</f>
        <v>3</v>
      </c>
    </row>
    <row r="35" spans="1:19" x14ac:dyDescent="0.2">
      <c r="A35" s="45"/>
      <c r="B35" s="46" t="s">
        <v>66</v>
      </c>
      <c r="C35" s="45"/>
      <c r="D35" s="84"/>
      <c r="E35" s="45"/>
      <c r="F35" s="45"/>
      <c r="G35" s="45"/>
      <c r="H35" s="45"/>
      <c r="I35" s="47">
        <f>SUMIF(C27:C31,"=ÜS",I27:I31)</f>
        <v>3</v>
      </c>
      <c r="K35" s="45"/>
      <c r="L35" s="46" t="s">
        <v>66</v>
      </c>
      <c r="M35" s="45"/>
      <c r="N35" s="84"/>
      <c r="O35" s="45"/>
      <c r="P35" s="45"/>
      <c r="Q35" s="45"/>
      <c r="R35" s="45"/>
      <c r="S35" s="47">
        <f>SUMIF(M27:M31,"=ÜS",S27:S31)</f>
        <v>3</v>
      </c>
    </row>
    <row r="36" spans="1:19" x14ac:dyDescent="0.2">
      <c r="A36" s="35"/>
      <c r="C36" s="35"/>
      <c r="E36" s="35"/>
      <c r="F36" s="35"/>
      <c r="G36" s="35"/>
      <c r="H36" s="35"/>
      <c r="I36" s="35"/>
      <c r="K36" s="35"/>
      <c r="M36" s="35"/>
    </row>
    <row r="37" spans="1:19" x14ac:dyDescent="0.2">
      <c r="A37" s="35"/>
      <c r="B37" s="36"/>
      <c r="C37" s="35"/>
      <c r="E37" s="35"/>
      <c r="F37" s="35"/>
      <c r="G37" s="35"/>
      <c r="H37" s="35"/>
      <c r="I37" s="35"/>
      <c r="K37" s="35"/>
      <c r="M37" s="35"/>
    </row>
  </sheetData>
  <mergeCells count="18">
    <mergeCell ref="A24:S24"/>
    <mergeCell ref="A25:I25"/>
    <mergeCell ref="K25:S25"/>
    <mergeCell ref="C32:D32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9 C27:C31 M27:M31">
      <formula1>$U$10:$U$14</formula1>
    </dataValidation>
    <dataValidation type="list" allowBlank="1" showErrorMessage="1" sqref="N10:N19 D27:D31 N27:N31">
      <formula1>$V$10:$V$13</formula1>
    </dataValidation>
    <dataValidation type="list" allowBlank="1" showErrorMessage="1" sqref="C10:C19">
      <formula1>$U$10:$U$15</formula1>
    </dataValidation>
    <dataValidation type="list" allowBlank="1" showErrorMessage="1" sqref="D10:D19">
      <formula1>$V$9:$V$13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zoomScaleNormal="100" workbookViewId="0">
      <selection activeCell="M28" sqref="M28"/>
    </sheetView>
  </sheetViews>
  <sheetFormatPr defaultColWidth="8.7109375" defaultRowHeight="12" x14ac:dyDescent="0.2"/>
  <cols>
    <col min="1" max="1" width="6.85546875" style="2" bestFit="1" customWidth="1"/>
    <col min="2" max="2" width="27.42578125" style="2" bestFit="1" customWidth="1"/>
    <col min="3" max="3" width="4.42578125" style="2" bestFit="1" customWidth="1"/>
    <col min="4" max="4" width="6.5703125" style="2" customWidth="1"/>
    <col min="5" max="6" width="3.140625" style="2" bestFit="1" customWidth="1"/>
    <col min="7" max="7" width="1.85546875" style="2" bestFit="1" customWidth="1"/>
    <col min="8" max="8" width="3.140625" style="2" bestFit="1" customWidth="1"/>
    <col min="9" max="9" width="5.28515625" style="2" bestFit="1" customWidth="1"/>
    <col min="10" max="10" width="2.5703125" style="2" customWidth="1"/>
    <col min="11" max="11" width="6.85546875" style="2" bestFit="1" customWidth="1"/>
    <col min="12" max="12" width="31.28515625" style="2" bestFit="1" customWidth="1"/>
    <col min="13" max="13" width="4.42578125" style="2" bestFit="1" customWidth="1"/>
    <col min="14" max="14" width="6.5703125" style="2" customWidth="1"/>
    <col min="15" max="16" width="3.140625" style="2" bestFit="1" customWidth="1"/>
    <col min="17" max="17" width="1.85546875" style="2" bestFit="1" customWidth="1"/>
    <col min="18" max="18" width="3.140625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189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H20+R20+H34+R34</f>
        <v>82</v>
      </c>
      <c r="F5" s="156"/>
      <c r="G5" s="158" t="s">
        <v>4</v>
      </c>
      <c r="H5" s="159"/>
      <c r="I5" s="4">
        <f>I20+S20+I34+S34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(I23+S23+I37+S37)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((I22+S22+I36+S36+I23+S23+I37+S37)/I5*100)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((I21+S21+I35+S35)/I5)*100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24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37" t="s">
        <v>190</v>
      </c>
      <c r="B10" s="37" t="s">
        <v>22</v>
      </c>
      <c r="C10" s="15" t="s">
        <v>23</v>
      </c>
      <c r="D10" s="15" t="s">
        <v>24</v>
      </c>
      <c r="E10" s="15">
        <v>2</v>
      </c>
      <c r="F10" s="15">
        <v>0</v>
      </c>
      <c r="G10" s="15">
        <v>0</v>
      </c>
      <c r="H10" s="15">
        <v>2</v>
      </c>
      <c r="I10" s="15">
        <v>3</v>
      </c>
      <c r="K10" s="138" t="s">
        <v>191</v>
      </c>
      <c r="L10" s="138" t="s">
        <v>192</v>
      </c>
      <c r="M10" s="136" t="s">
        <v>23</v>
      </c>
      <c r="N10" s="136" t="s">
        <v>24</v>
      </c>
      <c r="O10" s="136">
        <v>2</v>
      </c>
      <c r="P10" s="136">
        <v>0</v>
      </c>
      <c r="Q10" s="136">
        <v>0</v>
      </c>
      <c r="R10" s="136">
        <v>2</v>
      </c>
      <c r="S10" s="136">
        <v>3</v>
      </c>
      <c r="U10" s="16" t="s">
        <v>23</v>
      </c>
      <c r="V10" s="16" t="s">
        <v>24</v>
      </c>
    </row>
    <row r="11" spans="1:23" x14ac:dyDescent="0.2">
      <c r="A11" s="37" t="s">
        <v>193</v>
      </c>
      <c r="B11" s="37" t="s">
        <v>28</v>
      </c>
      <c r="C11" s="15" t="s">
        <v>23</v>
      </c>
      <c r="D11" s="15" t="s">
        <v>24</v>
      </c>
      <c r="E11" s="15">
        <v>2</v>
      </c>
      <c r="F11" s="15">
        <v>0</v>
      </c>
      <c r="G11" s="15">
        <v>0</v>
      </c>
      <c r="H11" s="15">
        <v>2</v>
      </c>
      <c r="I11" s="15">
        <v>3</v>
      </c>
      <c r="K11" s="37" t="s">
        <v>194</v>
      </c>
      <c r="L11" s="37" t="s">
        <v>111</v>
      </c>
      <c r="M11" s="15" t="s">
        <v>23</v>
      </c>
      <c r="N11" s="15" t="s">
        <v>24</v>
      </c>
      <c r="O11" s="15">
        <v>2</v>
      </c>
      <c r="P11" s="15">
        <v>0</v>
      </c>
      <c r="Q11" s="15">
        <v>0</v>
      </c>
      <c r="R11" s="15">
        <v>2</v>
      </c>
      <c r="S11" s="15">
        <v>3</v>
      </c>
      <c r="U11" s="16" t="s">
        <v>31</v>
      </c>
      <c r="V11" s="16" t="s">
        <v>32</v>
      </c>
    </row>
    <row r="12" spans="1:23" x14ac:dyDescent="0.2">
      <c r="A12" s="37" t="s">
        <v>195</v>
      </c>
      <c r="B12" s="138" t="s">
        <v>107</v>
      </c>
      <c r="C12" s="136" t="s">
        <v>23</v>
      </c>
      <c r="D12" s="136" t="s">
        <v>24</v>
      </c>
      <c r="E12" s="136">
        <v>2</v>
      </c>
      <c r="F12" s="136">
        <v>0</v>
      </c>
      <c r="G12" s="136">
        <v>0</v>
      </c>
      <c r="H12" s="136">
        <v>2</v>
      </c>
      <c r="I12" s="136">
        <v>3</v>
      </c>
      <c r="K12" s="37" t="s">
        <v>196</v>
      </c>
      <c r="L12" s="37" t="s">
        <v>105</v>
      </c>
      <c r="M12" s="15" t="s">
        <v>23</v>
      </c>
      <c r="N12" s="15" t="s">
        <v>24</v>
      </c>
      <c r="O12" s="15">
        <v>2</v>
      </c>
      <c r="P12" s="15">
        <v>0</v>
      </c>
      <c r="Q12" s="15">
        <v>0</v>
      </c>
      <c r="R12" s="15">
        <v>2</v>
      </c>
      <c r="S12" s="15">
        <v>3</v>
      </c>
      <c r="U12" s="16" t="s">
        <v>37</v>
      </c>
      <c r="V12" s="16"/>
    </row>
    <row r="13" spans="1:23" x14ac:dyDescent="0.2">
      <c r="A13" s="37" t="s">
        <v>197</v>
      </c>
      <c r="B13" s="138" t="s">
        <v>198</v>
      </c>
      <c r="C13" s="136" t="s">
        <v>23</v>
      </c>
      <c r="D13" s="136" t="s">
        <v>24</v>
      </c>
      <c r="E13" s="136">
        <v>4</v>
      </c>
      <c r="F13" s="136">
        <v>2</v>
      </c>
      <c r="G13" s="136">
        <v>0</v>
      </c>
      <c r="H13" s="136">
        <v>5</v>
      </c>
      <c r="I13" s="136">
        <v>9</v>
      </c>
      <c r="K13" s="138" t="s">
        <v>199</v>
      </c>
      <c r="L13" s="138" t="s">
        <v>200</v>
      </c>
      <c r="M13" s="136" t="s">
        <v>23</v>
      </c>
      <c r="N13" s="136" t="s">
        <v>24</v>
      </c>
      <c r="O13" s="136">
        <v>2</v>
      </c>
      <c r="P13" s="136">
        <v>4</v>
      </c>
      <c r="Q13" s="136">
        <v>0</v>
      </c>
      <c r="R13" s="136">
        <v>4</v>
      </c>
      <c r="S13" s="136">
        <v>7</v>
      </c>
      <c r="U13" s="16" t="s">
        <v>42</v>
      </c>
      <c r="V13" s="16"/>
    </row>
    <row r="14" spans="1:23" x14ac:dyDescent="0.2">
      <c r="A14" s="37" t="s">
        <v>201</v>
      </c>
      <c r="B14" s="138" t="s">
        <v>202</v>
      </c>
      <c r="C14" s="136" t="s">
        <v>23</v>
      </c>
      <c r="D14" s="136" t="s">
        <v>24</v>
      </c>
      <c r="E14" s="136">
        <v>2</v>
      </c>
      <c r="F14" s="136">
        <v>0</v>
      </c>
      <c r="G14" s="136">
        <v>0</v>
      </c>
      <c r="H14" s="136">
        <v>2</v>
      </c>
      <c r="I14" s="136">
        <v>3</v>
      </c>
      <c r="K14" s="37" t="s">
        <v>203</v>
      </c>
      <c r="L14" s="37" t="s">
        <v>204</v>
      </c>
      <c r="M14" s="15" t="s">
        <v>23</v>
      </c>
      <c r="N14" s="15" t="s">
        <v>24</v>
      </c>
      <c r="O14" s="15">
        <v>2</v>
      </c>
      <c r="P14" s="15">
        <v>2</v>
      </c>
      <c r="Q14" s="15">
        <v>0</v>
      </c>
      <c r="R14" s="15">
        <v>3</v>
      </c>
      <c r="S14" s="15">
        <v>5</v>
      </c>
    </row>
    <row r="15" spans="1:23" x14ac:dyDescent="0.2">
      <c r="A15" s="55" t="s">
        <v>118</v>
      </c>
      <c r="B15" s="55" t="s">
        <v>44</v>
      </c>
      <c r="C15" s="56" t="s">
        <v>31</v>
      </c>
      <c r="D15" s="56" t="s">
        <v>32</v>
      </c>
      <c r="E15" s="56">
        <v>2</v>
      </c>
      <c r="F15" s="56">
        <v>0</v>
      </c>
      <c r="G15" s="56">
        <v>0</v>
      </c>
      <c r="H15" s="56">
        <v>2</v>
      </c>
      <c r="I15" s="56">
        <v>3</v>
      </c>
      <c r="J15" s="54"/>
      <c r="K15" s="55" t="s">
        <v>119</v>
      </c>
      <c r="L15" s="55" t="s">
        <v>46</v>
      </c>
      <c r="M15" s="56" t="s">
        <v>31</v>
      </c>
      <c r="N15" s="56" t="s">
        <v>32</v>
      </c>
      <c r="O15" s="56">
        <v>2</v>
      </c>
      <c r="P15" s="56">
        <v>0</v>
      </c>
      <c r="Q15" s="56">
        <v>0</v>
      </c>
      <c r="R15" s="56">
        <v>2</v>
      </c>
      <c r="S15" s="56">
        <v>3</v>
      </c>
    </row>
    <row r="16" spans="1:23" x14ac:dyDescent="0.2">
      <c r="A16" s="119" t="s">
        <v>120</v>
      </c>
      <c r="B16" s="119" t="s">
        <v>48</v>
      </c>
      <c r="C16" s="123" t="s">
        <v>42</v>
      </c>
      <c r="D16" s="123" t="s">
        <v>32</v>
      </c>
      <c r="E16" s="123">
        <v>2</v>
      </c>
      <c r="F16" s="123">
        <v>0</v>
      </c>
      <c r="G16" s="123">
        <v>0</v>
      </c>
      <c r="H16" s="123">
        <v>2</v>
      </c>
      <c r="I16" s="123">
        <v>3</v>
      </c>
      <c r="J16" s="54"/>
      <c r="K16" s="119" t="s">
        <v>122</v>
      </c>
      <c r="L16" s="119" t="s">
        <v>50</v>
      </c>
      <c r="M16" s="123" t="s">
        <v>42</v>
      </c>
      <c r="N16" s="123" t="s">
        <v>32</v>
      </c>
      <c r="O16" s="123">
        <v>2</v>
      </c>
      <c r="P16" s="123">
        <v>0</v>
      </c>
      <c r="Q16" s="123">
        <v>0</v>
      </c>
      <c r="R16" s="123">
        <v>2</v>
      </c>
      <c r="S16" s="123">
        <v>3</v>
      </c>
    </row>
    <row r="17" spans="1:23" x14ac:dyDescent="0.2">
      <c r="A17" s="40" t="s">
        <v>205</v>
      </c>
      <c r="B17" s="40" t="s">
        <v>52</v>
      </c>
      <c r="C17" s="41" t="s">
        <v>37</v>
      </c>
      <c r="D17" s="41" t="s">
        <v>32</v>
      </c>
      <c r="E17" s="41">
        <v>2</v>
      </c>
      <c r="F17" s="41">
        <v>0</v>
      </c>
      <c r="G17" s="41">
        <v>0</v>
      </c>
      <c r="H17" s="41">
        <v>2</v>
      </c>
      <c r="I17" s="41">
        <v>1</v>
      </c>
      <c r="J17" s="54"/>
      <c r="K17" s="40" t="s">
        <v>206</v>
      </c>
      <c r="L17" s="40" t="s">
        <v>54</v>
      </c>
      <c r="M17" s="41" t="s">
        <v>37</v>
      </c>
      <c r="N17" s="41" t="s">
        <v>32</v>
      </c>
      <c r="O17" s="41">
        <v>2</v>
      </c>
      <c r="P17" s="41">
        <v>0</v>
      </c>
      <c r="Q17" s="41">
        <v>0</v>
      </c>
      <c r="R17" s="41">
        <v>2</v>
      </c>
      <c r="S17" s="41">
        <v>1</v>
      </c>
    </row>
    <row r="18" spans="1:23" x14ac:dyDescent="0.2">
      <c r="A18" s="40" t="s">
        <v>207</v>
      </c>
      <c r="B18" s="40" t="s">
        <v>56</v>
      </c>
      <c r="C18" s="41" t="s">
        <v>37</v>
      </c>
      <c r="D18" s="41" t="s">
        <v>32</v>
      </c>
      <c r="E18" s="41">
        <v>2</v>
      </c>
      <c r="F18" s="41">
        <v>0</v>
      </c>
      <c r="G18" s="41">
        <v>0</v>
      </c>
      <c r="H18" s="41">
        <v>2</v>
      </c>
      <c r="I18" s="41">
        <v>1</v>
      </c>
      <c r="J18" s="54"/>
      <c r="K18" s="40" t="s">
        <v>208</v>
      </c>
      <c r="L18" s="40" t="s">
        <v>58</v>
      </c>
      <c r="M18" s="41" t="s">
        <v>37</v>
      </c>
      <c r="N18" s="41" t="s">
        <v>32</v>
      </c>
      <c r="O18" s="41">
        <v>2</v>
      </c>
      <c r="P18" s="41">
        <v>0</v>
      </c>
      <c r="Q18" s="41">
        <v>0</v>
      </c>
      <c r="R18" s="41">
        <v>2</v>
      </c>
      <c r="S18" s="41">
        <v>1</v>
      </c>
    </row>
    <row r="19" spans="1:23" x14ac:dyDescent="0.2">
      <c r="A19" s="113" t="s">
        <v>545</v>
      </c>
      <c r="B19" s="113" t="s">
        <v>167</v>
      </c>
      <c r="C19" s="41" t="s">
        <v>37</v>
      </c>
      <c r="D19" s="41" t="s">
        <v>32</v>
      </c>
      <c r="E19" s="41">
        <v>2</v>
      </c>
      <c r="F19" s="41">
        <v>0</v>
      </c>
      <c r="G19" s="41">
        <v>0</v>
      </c>
      <c r="H19" s="41">
        <v>2</v>
      </c>
      <c r="I19" s="41">
        <v>1</v>
      </c>
      <c r="J19" s="54"/>
      <c r="K19" s="113" t="s">
        <v>544</v>
      </c>
      <c r="L19" s="113" t="s">
        <v>168</v>
      </c>
      <c r="M19" s="41" t="s">
        <v>37</v>
      </c>
      <c r="N19" s="41" t="s">
        <v>32</v>
      </c>
      <c r="O19" s="41">
        <v>2</v>
      </c>
      <c r="P19" s="41">
        <v>0</v>
      </c>
      <c r="Q19" s="41">
        <v>0</v>
      </c>
      <c r="R19" s="41">
        <v>2</v>
      </c>
      <c r="S19" s="41">
        <v>1</v>
      </c>
    </row>
    <row r="20" spans="1:23" x14ac:dyDescent="0.2">
      <c r="A20" s="37"/>
      <c r="B20" s="91" t="s">
        <v>209</v>
      </c>
      <c r="C20" s="26"/>
      <c r="D20" s="15"/>
      <c r="E20" s="26">
        <f t="shared" ref="E20:I20" si="0">SUM(E10:E19)</f>
        <v>22</v>
      </c>
      <c r="F20" s="26">
        <f t="shared" si="0"/>
        <v>2</v>
      </c>
      <c r="G20" s="26">
        <f t="shared" si="0"/>
        <v>0</v>
      </c>
      <c r="H20" s="26">
        <f t="shared" si="0"/>
        <v>23</v>
      </c>
      <c r="I20" s="26">
        <f t="shared" si="0"/>
        <v>30</v>
      </c>
      <c r="J20" s="54"/>
      <c r="K20" s="37"/>
      <c r="L20" s="91" t="s">
        <v>209</v>
      </c>
      <c r="M20" s="26"/>
      <c r="N20" s="15"/>
      <c r="O20" s="26">
        <f t="shared" ref="O20:S20" si="1">SUM(O10:O19)</f>
        <v>20</v>
      </c>
      <c r="P20" s="26">
        <f t="shared" si="1"/>
        <v>6</v>
      </c>
      <c r="Q20" s="26">
        <f t="shared" si="1"/>
        <v>0</v>
      </c>
      <c r="R20" s="26">
        <f t="shared" si="1"/>
        <v>23</v>
      </c>
      <c r="S20" s="26">
        <f t="shared" si="1"/>
        <v>30</v>
      </c>
    </row>
    <row r="21" spans="1:23" x14ac:dyDescent="0.2">
      <c r="A21" s="15"/>
      <c r="B21" s="27" t="s">
        <v>64</v>
      </c>
      <c r="C21" s="15"/>
      <c r="D21" s="15"/>
      <c r="E21" s="15"/>
      <c r="F21" s="15"/>
      <c r="G21" s="15"/>
      <c r="H21" s="15"/>
      <c r="I21" s="26">
        <f>SUMIF(D10:D19,"=UE",I10:I19)</f>
        <v>9</v>
      </c>
      <c r="J21" s="54"/>
      <c r="K21" s="15"/>
      <c r="L21" s="27" t="s">
        <v>64</v>
      </c>
      <c r="M21" s="15"/>
      <c r="N21" s="15"/>
      <c r="O21" s="15"/>
      <c r="P21" s="15"/>
      <c r="Q21" s="15"/>
      <c r="R21" s="15"/>
      <c r="S21" s="26">
        <f>SUMIF(N10:N19,"=UE",S10:S19)</f>
        <v>9</v>
      </c>
    </row>
    <row r="22" spans="1:23" x14ac:dyDescent="0.2">
      <c r="A22" s="56"/>
      <c r="B22" s="120" t="s">
        <v>65</v>
      </c>
      <c r="C22" s="56"/>
      <c r="D22" s="56"/>
      <c r="E22" s="56"/>
      <c r="F22" s="56"/>
      <c r="G22" s="56"/>
      <c r="H22" s="56"/>
      <c r="I22" s="124">
        <f>SUMIF(C10:C19,"=S",I10:I19)</f>
        <v>3</v>
      </c>
      <c r="J22" s="54"/>
      <c r="K22" s="56"/>
      <c r="L22" s="120" t="s">
        <v>65</v>
      </c>
      <c r="M22" s="56"/>
      <c r="N22" s="56"/>
      <c r="O22" s="56"/>
      <c r="P22" s="56"/>
      <c r="Q22" s="56"/>
      <c r="R22" s="56"/>
      <c r="S22" s="124">
        <f>SUMIF(M10:M19,"=S",S10:S19)</f>
        <v>3</v>
      </c>
    </row>
    <row r="23" spans="1:23" x14ac:dyDescent="0.2">
      <c r="A23" s="22"/>
      <c r="B23" s="34" t="s">
        <v>66</v>
      </c>
      <c r="C23" s="22"/>
      <c r="D23" s="22"/>
      <c r="E23" s="22"/>
      <c r="F23" s="22"/>
      <c r="G23" s="22"/>
      <c r="H23" s="22"/>
      <c r="I23" s="78">
        <f>SUMIF(C10:C19,"=ÜS",I10:I19)</f>
        <v>3</v>
      </c>
      <c r="J23" s="54"/>
      <c r="K23" s="22"/>
      <c r="L23" s="34" t="s">
        <v>66</v>
      </c>
      <c r="M23" s="22"/>
      <c r="N23" s="22"/>
      <c r="O23" s="22"/>
      <c r="P23" s="22"/>
      <c r="Q23" s="22"/>
      <c r="R23" s="22"/>
      <c r="S23" s="78">
        <f>SUMIF(M10:M19,"=ÜS",S10:S19)</f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24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37" t="s">
        <v>210</v>
      </c>
      <c r="B27" s="37" t="s">
        <v>211</v>
      </c>
      <c r="C27" s="15" t="s">
        <v>23</v>
      </c>
      <c r="D27" s="15" t="s">
        <v>24</v>
      </c>
      <c r="E27" s="15">
        <v>2</v>
      </c>
      <c r="F27" s="15">
        <v>0</v>
      </c>
      <c r="G27" s="15">
        <v>0</v>
      </c>
      <c r="H27" s="15">
        <v>2</v>
      </c>
      <c r="I27" s="15">
        <v>3</v>
      </c>
      <c r="K27" s="37" t="s">
        <v>212</v>
      </c>
      <c r="L27" s="37" t="s">
        <v>102</v>
      </c>
      <c r="M27" s="15" t="s">
        <v>23</v>
      </c>
      <c r="N27" s="15" t="s">
        <v>24</v>
      </c>
      <c r="O27" s="15">
        <v>2</v>
      </c>
      <c r="P27" s="15">
        <v>0</v>
      </c>
      <c r="Q27" s="15">
        <v>0</v>
      </c>
      <c r="R27" s="15">
        <v>2</v>
      </c>
      <c r="S27" s="15">
        <v>3</v>
      </c>
    </row>
    <row r="28" spans="1:23" x14ac:dyDescent="0.2">
      <c r="A28" s="138" t="s">
        <v>213</v>
      </c>
      <c r="B28" s="138" t="s">
        <v>214</v>
      </c>
      <c r="C28" s="136" t="s">
        <v>23</v>
      </c>
      <c r="D28" s="136" t="s">
        <v>24</v>
      </c>
      <c r="E28" s="136">
        <v>2</v>
      </c>
      <c r="F28" s="136">
        <v>2</v>
      </c>
      <c r="G28" s="136">
        <v>0</v>
      </c>
      <c r="H28" s="136">
        <v>3</v>
      </c>
      <c r="I28" s="136">
        <v>5</v>
      </c>
      <c r="K28" s="138" t="s">
        <v>215</v>
      </c>
      <c r="L28" s="138" t="s">
        <v>216</v>
      </c>
      <c r="M28" s="136" t="s">
        <v>23</v>
      </c>
      <c r="N28" s="136" t="s">
        <v>24</v>
      </c>
      <c r="O28" s="136">
        <v>2</v>
      </c>
      <c r="P28" s="136">
        <v>0</v>
      </c>
      <c r="Q28" s="136">
        <v>0</v>
      </c>
      <c r="R28" s="136">
        <v>2</v>
      </c>
      <c r="S28" s="136">
        <v>3</v>
      </c>
    </row>
    <row r="29" spans="1:23" x14ac:dyDescent="0.2">
      <c r="A29" s="138" t="s">
        <v>217</v>
      </c>
      <c r="B29" s="138" t="s">
        <v>218</v>
      </c>
      <c r="C29" s="136" t="s">
        <v>23</v>
      </c>
      <c r="D29" s="136" t="s">
        <v>24</v>
      </c>
      <c r="E29" s="136">
        <v>2</v>
      </c>
      <c r="F29" s="136">
        <v>0</v>
      </c>
      <c r="G29" s="136">
        <v>0</v>
      </c>
      <c r="H29" s="136">
        <v>2</v>
      </c>
      <c r="I29" s="136">
        <v>3</v>
      </c>
      <c r="K29" s="138" t="s">
        <v>219</v>
      </c>
      <c r="L29" s="138" t="s">
        <v>220</v>
      </c>
      <c r="M29" s="136" t="s">
        <v>23</v>
      </c>
      <c r="N29" s="136" t="s">
        <v>24</v>
      </c>
      <c r="O29" s="136">
        <v>2</v>
      </c>
      <c r="P29" s="136">
        <v>8</v>
      </c>
      <c r="Q29" s="136">
        <v>0</v>
      </c>
      <c r="R29" s="136">
        <v>6</v>
      </c>
      <c r="S29" s="136">
        <v>7</v>
      </c>
    </row>
    <row r="30" spans="1:23" x14ac:dyDescent="0.2">
      <c r="A30" s="138" t="s">
        <v>221</v>
      </c>
      <c r="B30" s="138" t="s">
        <v>222</v>
      </c>
      <c r="C30" s="136" t="s">
        <v>23</v>
      </c>
      <c r="D30" s="136" t="s">
        <v>24</v>
      </c>
      <c r="E30" s="136">
        <v>2</v>
      </c>
      <c r="F30" s="136">
        <v>0</v>
      </c>
      <c r="G30" s="136">
        <v>0</v>
      </c>
      <c r="H30" s="136">
        <v>2</v>
      </c>
      <c r="I30" s="136">
        <v>3</v>
      </c>
      <c r="K30" s="37" t="s">
        <v>223</v>
      </c>
      <c r="L30" s="37" t="s">
        <v>224</v>
      </c>
      <c r="M30" s="15" t="s">
        <v>23</v>
      </c>
      <c r="N30" s="15" t="s">
        <v>24</v>
      </c>
      <c r="O30" s="15">
        <v>2</v>
      </c>
      <c r="P30" s="15">
        <v>0</v>
      </c>
      <c r="Q30" s="15">
        <v>0</v>
      </c>
      <c r="R30" s="15">
        <v>2</v>
      </c>
      <c r="S30" s="15">
        <v>3</v>
      </c>
    </row>
    <row r="31" spans="1:23" x14ac:dyDescent="0.2">
      <c r="A31" s="37" t="s">
        <v>225</v>
      </c>
      <c r="B31" s="37" t="s">
        <v>226</v>
      </c>
      <c r="C31" s="15" t="s">
        <v>23</v>
      </c>
      <c r="D31" s="15" t="s">
        <v>24</v>
      </c>
      <c r="E31" s="15">
        <v>2</v>
      </c>
      <c r="F31" s="15">
        <v>8</v>
      </c>
      <c r="G31" s="15">
        <v>0</v>
      </c>
      <c r="H31" s="15">
        <v>6</v>
      </c>
      <c r="I31" s="15">
        <v>10</v>
      </c>
      <c r="K31" s="37" t="s">
        <v>227</v>
      </c>
      <c r="L31" s="37" t="s">
        <v>228</v>
      </c>
      <c r="M31" s="15" t="s">
        <v>23</v>
      </c>
      <c r="N31" s="15" t="s">
        <v>24</v>
      </c>
      <c r="O31" s="15">
        <v>0</v>
      </c>
      <c r="P31" s="15">
        <v>2</v>
      </c>
      <c r="Q31" s="15">
        <v>0</v>
      </c>
      <c r="R31" s="15">
        <v>1</v>
      </c>
      <c r="S31" s="15">
        <v>8</v>
      </c>
    </row>
    <row r="32" spans="1:23" x14ac:dyDescent="0.2">
      <c r="A32" s="55" t="s">
        <v>143</v>
      </c>
      <c r="B32" s="55" t="s">
        <v>91</v>
      </c>
      <c r="C32" s="56" t="s">
        <v>31</v>
      </c>
      <c r="D32" s="56" t="s">
        <v>32</v>
      </c>
      <c r="E32" s="56">
        <v>2</v>
      </c>
      <c r="F32" s="56">
        <v>0</v>
      </c>
      <c r="G32" s="56">
        <v>0</v>
      </c>
      <c r="H32" s="56">
        <v>2</v>
      </c>
      <c r="I32" s="56">
        <v>3</v>
      </c>
      <c r="J32" s="54"/>
      <c r="K32" s="55" t="s">
        <v>147</v>
      </c>
      <c r="L32" s="55" t="s">
        <v>93</v>
      </c>
      <c r="M32" s="56" t="s">
        <v>31</v>
      </c>
      <c r="N32" s="56" t="s">
        <v>32</v>
      </c>
      <c r="O32" s="56">
        <v>2</v>
      </c>
      <c r="P32" s="56">
        <v>0</v>
      </c>
      <c r="Q32" s="56">
        <v>0</v>
      </c>
      <c r="R32" s="56">
        <v>2</v>
      </c>
      <c r="S32" s="56">
        <v>3</v>
      </c>
    </row>
    <row r="33" spans="1:19" x14ac:dyDescent="0.2">
      <c r="A33" s="38" t="s">
        <v>145</v>
      </c>
      <c r="B33" s="38" t="s">
        <v>95</v>
      </c>
      <c r="C33" s="22" t="s">
        <v>42</v>
      </c>
      <c r="D33" s="22" t="s">
        <v>32</v>
      </c>
      <c r="E33" s="22">
        <v>2</v>
      </c>
      <c r="F33" s="22">
        <v>0</v>
      </c>
      <c r="G33" s="22">
        <v>0</v>
      </c>
      <c r="H33" s="22">
        <v>2</v>
      </c>
      <c r="I33" s="22">
        <v>3</v>
      </c>
      <c r="J33" s="54"/>
      <c r="K33" s="38" t="s">
        <v>229</v>
      </c>
      <c r="L33" s="38" t="s">
        <v>97</v>
      </c>
      <c r="M33" s="22" t="s">
        <v>42</v>
      </c>
      <c r="N33" s="22" t="s">
        <v>32</v>
      </c>
      <c r="O33" s="22">
        <v>2</v>
      </c>
      <c r="P33" s="22">
        <v>0</v>
      </c>
      <c r="Q33" s="22">
        <v>0</v>
      </c>
      <c r="R33" s="22">
        <v>2</v>
      </c>
      <c r="S33" s="22">
        <v>3</v>
      </c>
    </row>
    <row r="34" spans="1:19" x14ac:dyDescent="0.2">
      <c r="A34" s="121"/>
      <c r="B34" s="92" t="s">
        <v>209</v>
      </c>
      <c r="C34" s="162"/>
      <c r="D34" s="170"/>
      <c r="E34" s="32">
        <f t="shared" ref="E34:G34" si="2">SUM(E27:E33)</f>
        <v>14</v>
      </c>
      <c r="F34" s="32">
        <f t="shared" si="2"/>
        <v>10</v>
      </c>
      <c r="G34" s="32">
        <f t="shared" si="2"/>
        <v>0</v>
      </c>
      <c r="H34" s="32">
        <f>E34+(F34+G34)/2</f>
        <v>19</v>
      </c>
      <c r="I34" s="32">
        <f>SUM(I27:I33)</f>
        <v>30</v>
      </c>
      <c r="J34" s="54"/>
      <c r="K34" s="30"/>
      <c r="L34" s="31" t="s">
        <v>63</v>
      </c>
      <c r="M34" s="32"/>
      <c r="N34" s="32"/>
      <c r="O34" s="32">
        <f t="shared" ref="O34:Q34" si="3">SUM(O27:O33)</f>
        <v>12</v>
      </c>
      <c r="P34" s="32">
        <f t="shared" si="3"/>
        <v>10</v>
      </c>
      <c r="Q34" s="32">
        <f t="shared" si="3"/>
        <v>0</v>
      </c>
      <c r="R34" s="32">
        <f>O34+(P34+Q34)/2</f>
        <v>17</v>
      </c>
      <c r="S34" s="32">
        <f>SUM(S27:S33)</f>
        <v>30</v>
      </c>
    </row>
    <row r="35" spans="1:19" x14ac:dyDescent="0.2">
      <c r="A35" s="15"/>
      <c r="B35" s="27" t="s">
        <v>64</v>
      </c>
      <c r="C35" s="15"/>
      <c r="D35" s="15"/>
      <c r="E35" s="15"/>
      <c r="F35" s="15"/>
      <c r="G35" s="15"/>
      <c r="H35" s="15"/>
      <c r="I35" s="26">
        <f>SUMIF(D27:D33,"=UE",I27:I33)</f>
        <v>6</v>
      </c>
      <c r="J35" s="54"/>
      <c r="K35" s="15"/>
      <c r="L35" s="27" t="s">
        <v>64</v>
      </c>
      <c r="M35" s="15"/>
      <c r="N35" s="15"/>
      <c r="O35" s="15"/>
      <c r="P35" s="15"/>
      <c r="Q35" s="15"/>
      <c r="R35" s="15"/>
      <c r="S35" s="26">
        <f>SUMIF(N27:N33,"=UE",S27:S33)</f>
        <v>6</v>
      </c>
    </row>
    <row r="36" spans="1:19" x14ac:dyDescent="0.2">
      <c r="A36" s="57"/>
      <c r="B36" s="120" t="s">
        <v>65</v>
      </c>
      <c r="C36" s="57"/>
      <c r="D36" s="57"/>
      <c r="E36" s="57"/>
      <c r="F36" s="57"/>
      <c r="G36" s="57"/>
      <c r="H36" s="57"/>
      <c r="I36" s="59">
        <f>SUMIF(C27:C33,"=S",I27:I33)</f>
        <v>3</v>
      </c>
      <c r="J36" s="54"/>
      <c r="K36" s="57"/>
      <c r="L36" s="120" t="s">
        <v>65</v>
      </c>
      <c r="M36" s="57"/>
      <c r="N36" s="57"/>
      <c r="O36" s="57"/>
      <c r="P36" s="57"/>
      <c r="Q36" s="57"/>
      <c r="R36" s="57"/>
      <c r="S36" s="59">
        <f>SUMIF(M27:M33,"=S",S27:S33)</f>
        <v>3</v>
      </c>
    </row>
    <row r="37" spans="1:19" x14ac:dyDescent="0.2">
      <c r="A37" s="61"/>
      <c r="B37" s="62" t="s">
        <v>66</v>
      </c>
      <c r="C37" s="61"/>
      <c r="D37" s="61"/>
      <c r="E37" s="61"/>
      <c r="F37" s="61"/>
      <c r="G37" s="61"/>
      <c r="H37" s="61"/>
      <c r="I37" s="63">
        <f>SUMIF(C27:C33,"=ÜS",I27:I33)</f>
        <v>3</v>
      </c>
      <c r="J37" s="54"/>
      <c r="K37" s="61"/>
      <c r="L37" s="62" t="s">
        <v>66</v>
      </c>
      <c r="M37" s="61"/>
      <c r="N37" s="61"/>
      <c r="O37" s="61"/>
      <c r="P37" s="61"/>
      <c r="Q37" s="61"/>
      <c r="R37" s="61"/>
      <c r="S37" s="63">
        <f>SUMIF(M27:M33,"=ÜS",S27:S33)</f>
        <v>3</v>
      </c>
    </row>
    <row r="38" spans="1:19" x14ac:dyDescent="0.2">
      <c r="A38" s="35"/>
      <c r="C38" s="35"/>
      <c r="E38" s="122"/>
      <c r="F38" s="122"/>
      <c r="G38" s="122"/>
      <c r="H38" s="122"/>
      <c r="I38" s="122"/>
      <c r="K38" s="35"/>
      <c r="M38" s="35"/>
    </row>
    <row r="39" spans="1:19" x14ac:dyDescent="0.2">
      <c r="A39" s="35"/>
      <c r="B39" s="36"/>
      <c r="C39" s="35"/>
      <c r="E39" s="35"/>
      <c r="F39" s="35"/>
      <c r="G39" s="35"/>
      <c r="H39" s="35"/>
      <c r="I39" s="35"/>
      <c r="K39" s="35"/>
      <c r="M39" s="35"/>
    </row>
    <row r="40" spans="1:19" x14ac:dyDescent="0.2">
      <c r="A40" s="35"/>
      <c r="B40" s="36"/>
      <c r="C40" s="35"/>
      <c r="E40" s="35"/>
      <c r="F40" s="35"/>
      <c r="G40" s="35"/>
      <c r="H40" s="35"/>
      <c r="I40" s="35"/>
      <c r="K40" s="35"/>
      <c r="M40" s="35"/>
    </row>
    <row r="41" spans="1:19" x14ac:dyDescent="0.2">
      <c r="A41" s="35"/>
      <c r="C41" s="35"/>
      <c r="E41" s="35"/>
      <c r="F41" s="35"/>
      <c r="G41" s="35"/>
      <c r="H41" s="35"/>
      <c r="I41" s="35"/>
      <c r="K41" s="35"/>
      <c r="M41" s="35"/>
    </row>
  </sheetData>
  <mergeCells count="18">
    <mergeCell ref="A24:S24"/>
    <mergeCell ref="A25:I25"/>
    <mergeCell ref="K25:S25"/>
    <mergeCell ref="C34:D34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9 C27:C33 M27:M33">
      <formula1>$U$10:$U$14</formula1>
    </dataValidation>
    <dataValidation type="list" allowBlank="1" showErrorMessage="1" sqref="N10:N19 D27:D33 N27:N33">
      <formula1>$V$10:$V$13</formula1>
    </dataValidation>
    <dataValidation type="list" allowBlank="1" showErrorMessage="1" sqref="C10:C19">
      <formula1>$U$10:$U$15</formula1>
    </dataValidation>
    <dataValidation type="list" allowBlank="1" showErrorMessage="1" sqref="D10:D19">
      <formula1>$V$9:$V$13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topLeftCell="A4" workbookViewId="0">
      <selection activeCell="V27" sqref="V27"/>
    </sheetView>
  </sheetViews>
  <sheetFormatPr defaultColWidth="8.7109375" defaultRowHeight="12" x14ac:dyDescent="0.2"/>
  <cols>
    <col min="1" max="1" width="6.85546875" style="2" bestFit="1" customWidth="1"/>
    <col min="2" max="2" width="27.5703125" style="2" bestFit="1" customWidth="1"/>
    <col min="3" max="3" width="4.42578125" style="2" bestFit="1" customWidth="1"/>
    <col min="4" max="4" width="5.85546875" style="2" bestFit="1" customWidth="1"/>
    <col min="5" max="5" width="3" style="2" bestFit="1" customWidth="1"/>
    <col min="6" max="6" width="2" style="2" bestFit="1" customWidth="1"/>
    <col min="7" max="7" width="1.85546875" style="2" bestFit="1" customWidth="1"/>
    <col min="8" max="8" width="3" style="2" bestFit="1" customWidth="1"/>
    <col min="9" max="9" width="5.28515625" style="2" bestFit="1" customWidth="1"/>
    <col min="10" max="10" width="2.5703125" style="2" customWidth="1"/>
    <col min="11" max="11" width="6.85546875" style="2" bestFit="1" customWidth="1"/>
    <col min="12" max="12" width="28.5703125" style="2" bestFit="1" customWidth="1"/>
    <col min="13" max="13" width="4.42578125" style="2" bestFit="1" customWidth="1"/>
    <col min="14" max="14" width="5.85546875" style="2" bestFit="1" customWidth="1"/>
    <col min="15" max="15" width="3" style="2" bestFit="1" customWidth="1"/>
    <col min="16" max="16" width="2" style="2" bestFit="1" customWidth="1"/>
    <col min="17" max="17" width="1.85546875" style="2" bestFit="1" customWidth="1"/>
    <col min="18" max="18" width="3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290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H20+R20+H34+R34</f>
        <v>77</v>
      </c>
      <c r="F5" s="156"/>
      <c r="G5" s="158" t="s">
        <v>4</v>
      </c>
      <c r="H5" s="159"/>
      <c r="I5" s="4">
        <f>I20+S20+I34+S34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(I23+S23+I37+S37)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((I22+S22+I36+S36+I23+S23+I37+S37)/I5*100)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((I21+S21+I35+S35)/I5)*100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36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114" t="s">
        <v>291</v>
      </c>
      <c r="B10" s="114" t="s">
        <v>22</v>
      </c>
      <c r="C10" s="15" t="s">
        <v>23</v>
      </c>
      <c r="D10" s="15" t="s">
        <v>24</v>
      </c>
      <c r="E10" s="15">
        <v>2</v>
      </c>
      <c r="F10" s="15">
        <v>0</v>
      </c>
      <c r="G10" s="15">
        <v>0</v>
      </c>
      <c r="H10" s="15">
        <f t="shared" ref="H10:H18" si="0">E10+(F10+G10)/2</f>
        <v>2</v>
      </c>
      <c r="I10" s="68">
        <v>3</v>
      </c>
      <c r="K10" s="114" t="s">
        <v>292</v>
      </c>
      <c r="L10" s="114" t="s">
        <v>102</v>
      </c>
      <c r="M10" s="15" t="s">
        <v>23</v>
      </c>
      <c r="N10" s="15" t="s">
        <v>24</v>
      </c>
      <c r="O10" s="15">
        <v>2</v>
      </c>
      <c r="P10" s="15">
        <v>0</v>
      </c>
      <c r="Q10" s="15">
        <v>0</v>
      </c>
      <c r="R10" s="15">
        <f t="shared" ref="R10:R18" si="1">O10+(P10+Q10)/2</f>
        <v>2</v>
      </c>
      <c r="S10" s="68">
        <v>3</v>
      </c>
      <c r="U10" s="16" t="s">
        <v>23</v>
      </c>
      <c r="V10" s="16" t="s">
        <v>24</v>
      </c>
    </row>
    <row r="11" spans="1:23" x14ac:dyDescent="0.2">
      <c r="A11" s="114" t="s">
        <v>293</v>
      </c>
      <c r="B11" s="114" t="s">
        <v>28</v>
      </c>
      <c r="C11" s="15" t="s">
        <v>23</v>
      </c>
      <c r="D11" s="15" t="s">
        <v>24</v>
      </c>
      <c r="E11" s="15">
        <v>2</v>
      </c>
      <c r="F11" s="15">
        <v>0</v>
      </c>
      <c r="G11" s="15">
        <v>0</v>
      </c>
      <c r="H11" s="15">
        <f t="shared" si="0"/>
        <v>2</v>
      </c>
      <c r="I11" s="68">
        <v>3</v>
      </c>
      <c r="K11" s="114" t="s">
        <v>294</v>
      </c>
      <c r="L11" s="114" t="s">
        <v>295</v>
      </c>
      <c r="M11" s="15" t="s">
        <v>23</v>
      </c>
      <c r="N11" s="15" t="s">
        <v>24</v>
      </c>
      <c r="O11" s="15">
        <v>2</v>
      </c>
      <c r="P11" s="15">
        <v>0</v>
      </c>
      <c r="Q11" s="15">
        <v>0</v>
      </c>
      <c r="R11" s="15">
        <f t="shared" si="1"/>
        <v>2</v>
      </c>
      <c r="S11" s="68">
        <v>3</v>
      </c>
      <c r="U11" s="16" t="s">
        <v>31</v>
      </c>
      <c r="V11" s="16" t="s">
        <v>32</v>
      </c>
    </row>
    <row r="12" spans="1:23" x14ac:dyDescent="0.2">
      <c r="A12" s="114" t="s">
        <v>296</v>
      </c>
      <c r="B12" s="114" t="s">
        <v>105</v>
      </c>
      <c r="C12" s="15" t="s">
        <v>23</v>
      </c>
      <c r="D12" s="15" t="s">
        <v>24</v>
      </c>
      <c r="E12" s="15">
        <v>2</v>
      </c>
      <c r="F12" s="15">
        <v>0</v>
      </c>
      <c r="G12" s="15">
        <v>0</v>
      </c>
      <c r="H12" s="15">
        <f t="shared" si="0"/>
        <v>2</v>
      </c>
      <c r="I12" s="68">
        <v>3</v>
      </c>
      <c r="K12" s="114" t="s">
        <v>297</v>
      </c>
      <c r="L12" s="114" t="s">
        <v>298</v>
      </c>
      <c r="M12" s="15" t="s">
        <v>23</v>
      </c>
      <c r="N12" s="15" t="s">
        <v>24</v>
      </c>
      <c r="O12" s="15">
        <v>2</v>
      </c>
      <c r="P12" s="15">
        <v>0</v>
      </c>
      <c r="Q12" s="15">
        <v>0</v>
      </c>
      <c r="R12" s="15">
        <f t="shared" si="1"/>
        <v>2</v>
      </c>
      <c r="S12" s="68">
        <v>3</v>
      </c>
      <c r="U12" s="16" t="s">
        <v>37</v>
      </c>
      <c r="V12" s="16"/>
    </row>
    <row r="13" spans="1:23" ht="24" x14ac:dyDescent="0.2">
      <c r="A13" s="114" t="s">
        <v>299</v>
      </c>
      <c r="B13" s="114" t="s">
        <v>300</v>
      </c>
      <c r="C13" s="15" t="s">
        <v>23</v>
      </c>
      <c r="D13" s="15" t="s">
        <v>24</v>
      </c>
      <c r="E13" s="15">
        <v>2</v>
      </c>
      <c r="F13" s="15">
        <v>0</v>
      </c>
      <c r="G13" s="15">
        <v>0</v>
      </c>
      <c r="H13" s="15">
        <f t="shared" si="0"/>
        <v>2</v>
      </c>
      <c r="I13" s="68">
        <v>3</v>
      </c>
      <c r="K13" s="114" t="s">
        <v>301</v>
      </c>
      <c r="L13" s="115" t="s">
        <v>302</v>
      </c>
      <c r="M13" s="15" t="s">
        <v>23</v>
      </c>
      <c r="N13" s="15" t="s">
        <v>24</v>
      </c>
      <c r="O13" s="15">
        <v>2</v>
      </c>
      <c r="P13" s="15">
        <v>4</v>
      </c>
      <c r="Q13" s="15">
        <v>0</v>
      </c>
      <c r="R13" s="15">
        <f t="shared" si="1"/>
        <v>4</v>
      </c>
      <c r="S13" s="68">
        <v>9</v>
      </c>
      <c r="U13" s="16" t="s">
        <v>42</v>
      </c>
      <c r="V13" s="16"/>
    </row>
    <row r="14" spans="1:23" x14ac:dyDescent="0.2">
      <c r="A14" s="114" t="s">
        <v>303</v>
      </c>
      <c r="B14" s="114" t="s">
        <v>304</v>
      </c>
      <c r="C14" s="15" t="s">
        <v>23</v>
      </c>
      <c r="D14" s="15" t="s">
        <v>24</v>
      </c>
      <c r="E14" s="15">
        <v>4</v>
      </c>
      <c r="F14" s="15">
        <v>0</v>
      </c>
      <c r="G14" s="15">
        <v>0</v>
      </c>
      <c r="H14" s="15">
        <f t="shared" si="0"/>
        <v>4</v>
      </c>
      <c r="I14" s="68">
        <v>9</v>
      </c>
      <c r="K14" s="114" t="s">
        <v>305</v>
      </c>
      <c r="L14" s="114" t="s">
        <v>306</v>
      </c>
      <c r="M14" s="15" t="s">
        <v>23</v>
      </c>
      <c r="N14" s="15" t="s">
        <v>24</v>
      </c>
      <c r="O14" s="15">
        <v>2</v>
      </c>
      <c r="P14" s="15">
        <v>0</v>
      </c>
      <c r="Q14" s="15">
        <v>0</v>
      </c>
      <c r="R14" s="15">
        <f t="shared" si="1"/>
        <v>2</v>
      </c>
      <c r="S14" s="68">
        <v>3</v>
      </c>
    </row>
    <row r="15" spans="1:23" x14ac:dyDescent="0.2">
      <c r="A15" s="97" t="s">
        <v>118</v>
      </c>
      <c r="B15" s="97" t="s">
        <v>44</v>
      </c>
      <c r="C15" s="20" t="s">
        <v>31</v>
      </c>
      <c r="D15" s="20" t="s">
        <v>32</v>
      </c>
      <c r="E15" s="20">
        <v>2</v>
      </c>
      <c r="F15" s="20">
        <v>0</v>
      </c>
      <c r="G15" s="20">
        <v>0</v>
      </c>
      <c r="H15" s="20">
        <f t="shared" si="0"/>
        <v>2</v>
      </c>
      <c r="I15" s="20">
        <v>3</v>
      </c>
      <c r="K15" s="97" t="s">
        <v>119</v>
      </c>
      <c r="L15" s="97" t="s">
        <v>46</v>
      </c>
      <c r="M15" s="20" t="s">
        <v>31</v>
      </c>
      <c r="N15" s="20" t="s">
        <v>32</v>
      </c>
      <c r="O15" s="20">
        <v>2</v>
      </c>
      <c r="P15" s="20">
        <v>0</v>
      </c>
      <c r="Q15" s="20">
        <v>0</v>
      </c>
      <c r="R15" s="20">
        <f t="shared" si="1"/>
        <v>2</v>
      </c>
      <c r="S15" s="71">
        <v>3</v>
      </c>
    </row>
    <row r="16" spans="1:23" x14ac:dyDescent="0.2">
      <c r="A16" s="98" t="s">
        <v>120</v>
      </c>
      <c r="B16" s="98" t="s">
        <v>48</v>
      </c>
      <c r="C16" s="22" t="s">
        <v>42</v>
      </c>
      <c r="D16" s="22" t="s">
        <v>32</v>
      </c>
      <c r="E16" s="22">
        <v>2</v>
      </c>
      <c r="F16" s="22">
        <v>0</v>
      </c>
      <c r="G16" s="22">
        <v>0</v>
      </c>
      <c r="H16" s="22">
        <f t="shared" si="0"/>
        <v>2</v>
      </c>
      <c r="I16" s="22">
        <v>3</v>
      </c>
      <c r="K16" s="98" t="s">
        <v>122</v>
      </c>
      <c r="L16" s="98" t="s">
        <v>50</v>
      </c>
      <c r="M16" s="22" t="s">
        <v>42</v>
      </c>
      <c r="N16" s="22" t="s">
        <v>32</v>
      </c>
      <c r="O16" s="22">
        <v>2</v>
      </c>
      <c r="P16" s="22">
        <v>0</v>
      </c>
      <c r="Q16" s="22">
        <v>0</v>
      </c>
      <c r="R16" s="22">
        <f t="shared" si="1"/>
        <v>2</v>
      </c>
      <c r="S16" s="74">
        <v>3</v>
      </c>
    </row>
    <row r="17" spans="1:23" x14ac:dyDescent="0.2">
      <c r="A17" s="105" t="s">
        <v>51</v>
      </c>
      <c r="B17" s="116" t="s">
        <v>52</v>
      </c>
      <c r="C17" s="106" t="s">
        <v>37</v>
      </c>
      <c r="D17" s="106" t="s">
        <v>32</v>
      </c>
      <c r="E17" s="106">
        <v>2</v>
      </c>
      <c r="F17" s="106">
        <v>0</v>
      </c>
      <c r="G17" s="106">
        <v>0</v>
      </c>
      <c r="H17" s="106">
        <f t="shared" si="0"/>
        <v>2</v>
      </c>
      <c r="I17" s="106">
        <v>1</v>
      </c>
      <c r="K17" s="117" t="s">
        <v>53</v>
      </c>
      <c r="L17" s="117" t="s">
        <v>54</v>
      </c>
      <c r="M17" s="106" t="s">
        <v>37</v>
      </c>
      <c r="N17" s="106" t="s">
        <v>32</v>
      </c>
      <c r="O17" s="106">
        <v>2</v>
      </c>
      <c r="P17" s="106">
        <v>0</v>
      </c>
      <c r="Q17" s="106">
        <v>0</v>
      </c>
      <c r="R17" s="106">
        <f t="shared" si="1"/>
        <v>2</v>
      </c>
      <c r="S17" s="118">
        <v>1</v>
      </c>
    </row>
    <row r="18" spans="1:23" x14ac:dyDescent="0.2">
      <c r="A18" s="105" t="s">
        <v>55</v>
      </c>
      <c r="B18" s="116" t="s">
        <v>56</v>
      </c>
      <c r="C18" s="106" t="s">
        <v>37</v>
      </c>
      <c r="D18" s="106" t="s">
        <v>32</v>
      </c>
      <c r="E18" s="106">
        <v>2</v>
      </c>
      <c r="F18" s="106">
        <v>0</v>
      </c>
      <c r="G18" s="106">
        <v>0</v>
      </c>
      <c r="H18" s="106">
        <f t="shared" si="0"/>
        <v>2</v>
      </c>
      <c r="I18" s="106">
        <v>1</v>
      </c>
      <c r="K18" s="117" t="s">
        <v>57</v>
      </c>
      <c r="L18" s="117" t="s">
        <v>58</v>
      </c>
      <c r="M18" s="106" t="s">
        <v>37</v>
      </c>
      <c r="N18" s="106" t="s">
        <v>32</v>
      </c>
      <c r="O18" s="106">
        <v>2</v>
      </c>
      <c r="P18" s="106">
        <v>0</v>
      </c>
      <c r="Q18" s="106">
        <v>0</v>
      </c>
      <c r="R18" s="106">
        <f t="shared" si="1"/>
        <v>2</v>
      </c>
      <c r="S18" s="118">
        <v>1</v>
      </c>
    </row>
    <row r="19" spans="1:23" x14ac:dyDescent="0.2">
      <c r="A19" s="113" t="s">
        <v>545</v>
      </c>
      <c r="B19" s="113" t="s">
        <v>167</v>
      </c>
      <c r="C19" s="106" t="s">
        <v>37</v>
      </c>
      <c r="D19" s="106" t="s">
        <v>32</v>
      </c>
      <c r="E19" s="106">
        <v>2</v>
      </c>
      <c r="F19" s="106">
        <v>0</v>
      </c>
      <c r="G19" s="106">
        <v>0</v>
      </c>
      <c r="H19" s="106">
        <v>2</v>
      </c>
      <c r="I19" s="106">
        <v>1</v>
      </c>
      <c r="K19" s="113" t="s">
        <v>544</v>
      </c>
      <c r="L19" s="113" t="s">
        <v>168</v>
      </c>
      <c r="M19" s="118" t="s">
        <v>37</v>
      </c>
      <c r="N19" s="118" t="s">
        <v>32</v>
      </c>
      <c r="O19" s="106">
        <v>2</v>
      </c>
      <c r="P19" s="106">
        <v>0</v>
      </c>
      <c r="Q19" s="106">
        <v>0</v>
      </c>
      <c r="R19" s="106">
        <v>2</v>
      </c>
      <c r="S19" s="118">
        <v>1</v>
      </c>
    </row>
    <row r="20" spans="1:23" x14ac:dyDescent="0.2">
      <c r="A20" s="15"/>
      <c r="B20" s="25" t="s">
        <v>63</v>
      </c>
      <c r="C20" s="26"/>
      <c r="D20" s="14"/>
      <c r="E20" s="26">
        <f>SUM(E10:E19)</f>
        <v>22</v>
      </c>
      <c r="F20" s="26">
        <f t="shared" ref="F20:G20" si="2">SUM(F10:F18)</f>
        <v>0</v>
      </c>
      <c r="G20" s="26">
        <f t="shared" si="2"/>
        <v>0</v>
      </c>
      <c r="H20" s="26">
        <f>E20+(F20+G20)/2</f>
        <v>22</v>
      </c>
      <c r="I20" s="26">
        <f>SUM(I10:I19)</f>
        <v>30</v>
      </c>
      <c r="K20" s="15"/>
      <c r="L20" s="25" t="s">
        <v>63</v>
      </c>
      <c r="M20" s="26"/>
      <c r="N20" s="14"/>
      <c r="O20" s="26">
        <f>SUM(O10:O19)</f>
        <v>20</v>
      </c>
      <c r="P20" s="26">
        <f t="shared" ref="P20:Q20" si="3">SUM(P10:P18)</f>
        <v>4</v>
      </c>
      <c r="Q20" s="26">
        <f t="shared" si="3"/>
        <v>0</v>
      </c>
      <c r="R20" s="26">
        <f>O20+(P20+Q20)/2</f>
        <v>22</v>
      </c>
      <c r="S20" s="26">
        <f>SUM(S10:S19)</f>
        <v>30</v>
      </c>
    </row>
    <row r="21" spans="1:23" x14ac:dyDescent="0.2">
      <c r="A21" s="15"/>
      <c r="B21" s="27" t="s">
        <v>64</v>
      </c>
      <c r="C21" s="15"/>
      <c r="D21" s="14"/>
      <c r="E21" s="15"/>
      <c r="F21" s="15"/>
      <c r="G21" s="15"/>
      <c r="H21" s="15"/>
      <c r="I21" s="26">
        <v>9</v>
      </c>
      <c r="K21" s="15"/>
      <c r="L21" s="27" t="s">
        <v>64</v>
      </c>
      <c r="M21" s="15"/>
      <c r="N21" s="14"/>
      <c r="O21" s="15"/>
      <c r="P21" s="15"/>
      <c r="Q21" s="15"/>
      <c r="R21" s="15"/>
      <c r="S21" s="26">
        <v>9</v>
      </c>
    </row>
    <row r="22" spans="1:23" x14ac:dyDescent="0.2">
      <c r="A22" s="20"/>
      <c r="B22" s="28" t="s">
        <v>65</v>
      </c>
      <c r="C22" s="20"/>
      <c r="D22" s="19"/>
      <c r="E22" s="20"/>
      <c r="F22" s="20"/>
      <c r="G22" s="20"/>
      <c r="H22" s="20"/>
      <c r="I22" s="29">
        <f>SUMIF(C10:C18,"=S",I10:I18)</f>
        <v>3</v>
      </c>
      <c r="K22" s="20"/>
      <c r="L22" s="28" t="s">
        <v>65</v>
      </c>
      <c r="M22" s="20"/>
      <c r="N22" s="19"/>
      <c r="O22" s="20"/>
      <c r="P22" s="20"/>
      <c r="Q22" s="20"/>
      <c r="R22" s="20"/>
      <c r="S22" s="29">
        <f>SUMIF(M10:M18,"=S",S10:S18)</f>
        <v>3</v>
      </c>
    </row>
    <row r="23" spans="1:23" x14ac:dyDescent="0.2">
      <c r="A23" s="45"/>
      <c r="B23" s="46" t="s">
        <v>66</v>
      </c>
      <c r="C23" s="45"/>
      <c r="D23" s="84"/>
      <c r="E23" s="45"/>
      <c r="F23" s="45"/>
      <c r="G23" s="45"/>
      <c r="H23" s="45"/>
      <c r="I23" s="47">
        <f>SUMIF(C10:C18,"=ÜS",I10:I18)</f>
        <v>3</v>
      </c>
      <c r="J23" s="54"/>
      <c r="K23" s="45"/>
      <c r="L23" s="46" t="s">
        <v>66</v>
      </c>
      <c r="M23" s="45"/>
      <c r="N23" s="84"/>
      <c r="O23" s="45"/>
      <c r="P23" s="45"/>
      <c r="Q23" s="45"/>
      <c r="R23" s="45"/>
      <c r="S23" s="47">
        <f>SUMIF(M10:M18,"=ÜS",S10:S18)</f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36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114" t="s">
        <v>307</v>
      </c>
      <c r="B27" s="114" t="s">
        <v>138</v>
      </c>
      <c r="C27" s="15" t="s">
        <v>23</v>
      </c>
      <c r="D27" s="15" t="s">
        <v>24</v>
      </c>
      <c r="E27" s="15">
        <v>2</v>
      </c>
      <c r="F27" s="15">
        <v>0</v>
      </c>
      <c r="G27" s="15">
        <v>0</v>
      </c>
      <c r="H27" s="15">
        <f t="shared" ref="H27:H34" si="4">E27+(F27+G27)/2</f>
        <v>2</v>
      </c>
      <c r="I27" s="68">
        <v>3</v>
      </c>
      <c r="K27" s="114" t="s">
        <v>308</v>
      </c>
      <c r="L27" s="114" t="s">
        <v>126</v>
      </c>
      <c r="M27" s="15" t="s">
        <v>23</v>
      </c>
      <c r="N27" s="15" t="s">
        <v>24</v>
      </c>
      <c r="O27" s="15">
        <v>2</v>
      </c>
      <c r="P27" s="15">
        <v>0</v>
      </c>
      <c r="Q27" s="15">
        <v>0</v>
      </c>
      <c r="R27" s="15">
        <f t="shared" ref="R27:R28" si="5">O27+(P27+Q27)/2</f>
        <v>2</v>
      </c>
      <c r="S27" s="68">
        <v>3</v>
      </c>
    </row>
    <row r="28" spans="1:23" x14ac:dyDescent="0.2">
      <c r="A28" s="114" t="s">
        <v>309</v>
      </c>
      <c r="B28" s="114" t="s">
        <v>109</v>
      </c>
      <c r="C28" s="15" t="s">
        <v>23</v>
      </c>
      <c r="D28" s="15" t="s">
        <v>24</v>
      </c>
      <c r="E28" s="15">
        <v>2</v>
      </c>
      <c r="F28" s="15">
        <v>0</v>
      </c>
      <c r="G28" s="15">
        <v>0</v>
      </c>
      <c r="H28" s="15">
        <f t="shared" si="4"/>
        <v>2</v>
      </c>
      <c r="I28" s="68">
        <v>3</v>
      </c>
      <c r="K28" s="114" t="s">
        <v>310</v>
      </c>
      <c r="L28" s="114" t="s">
        <v>130</v>
      </c>
      <c r="M28" s="15" t="s">
        <v>23</v>
      </c>
      <c r="N28" s="15" t="s">
        <v>24</v>
      </c>
      <c r="O28" s="15">
        <v>4</v>
      </c>
      <c r="P28" s="15">
        <v>0</v>
      </c>
      <c r="Q28" s="15">
        <v>0</v>
      </c>
      <c r="R28" s="15">
        <f t="shared" si="5"/>
        <v>4</v>
      </c>
      <c r="S28" s="68">
        <v>5</v>
      </c>
    </row>
    <row r="29" spans="1:23" ht="24" x14ac:dyDescent="0.2">
      <c r="A29" s="114" t="s">
        <v>311</v>
      </c>
      <c r="B29" s="114" t="s">
        <v>124</v>
      </c>
      <c r="C29" s="15" t="s">
        <v>23</v>
      </c>
      <c r="D29" s="15" t="s">
        <v>24</v>
      </c>
      <c r="E29" s="15">
        <v>2</v>
      </c>
      <c r="F29" s="15">
        <v>0</v>
      </c>
      <c r="G29" s="15">
        <v>0</v>
      </c>
      <c r="H29" s="15">
        <f t="shared" si="4"/>
        <v>2</v>
      </c>
      <c r="I29" s="68">
        <v>3</v>
      </c>
      <c r="K29" s="142" t="s">
        <v>312</v>
      </c>
      <c r="L29" s="148" t="s">
        <v>313</v>
      </c>
      <c r="M29" s="136" t="s">
        <v>23</v>
      </c>
      <c r="N29" s="136" t="s">
        <v>24</v>
      </c>
      <c r="O29" s="136">
        <v>2</v>
      </c>
      <c r="P29" s="136">
        <v>4</v>
      </c>
      <c r="Q29" s="136">
        <v>0</v>
      </c>
      <c r="R29" s="136">
        <v>4</v>
      </c>
      <c r="S29" s="143">
        <v>5</v>
      </c>
    </row>
    <row r="30" spans="1:23" x14ac:dyDescent="0.2">
      <c r="A30" s="114" t="s">
        <v>314</v>
      </c>
      <c r="B30" s="114" t="s">
        <v>315</v>
      </c>
      <c r="C30" s="15" t="s">
        <v>23</v>
      </c>
      <c r="D30" s="15" t="s">
        <v>24</v>
      </c>
      <c r="E30" s="15">
        <v>2</v>
      </c>
      <c r="F30" s="15">
        <v>0</v>
      </c>
      <c r="G30" s="15">
        <v>0</v>
      </c>
      <c r="H30" s="15">
        <f t="shared" si="4"/>
        <v>2</v>
      </c>
      <c r="I30" s="68">
        <v>4</v>
      </c>
      <c r="K30" s="142" t="s">
        <v>316</v>
      </c>
      <c r="L30" s="142" t="s">
        <v>142</v>
      </c>
      <c r="M30" s="136" t="s">
        <v>23</v>
      </c>
      <c r="N30" s="136" t="s">
        <v>24</v>
      </c>
      <c r="O30" s="136">
        <v>2</v>
      </c>
      <c r="P30" s="136">
        <v>0</v>
      </c>
      <c r="Q30" s="136">
        <v>0</v>
      </c>
      <c r="R30" s="136">
        <f>O30+(P30+Q30)/2</f>
        <v>2</v>
      </c>
      <c r="S30" s="143">
        <v>3</v>
      </c>
    </row>
    <row r="31" spans="1:23" ht="24" x14ac:dyDescent="0.2">
      <c r="A31" s="114" t="s">
        <v>317</v>
      </c>
      <c r="B31" s="115" t="s">
        <v>318</v>
      </c>
      <c r="C31" s="15" t="s">
        <v>23</v>
      </c>
      <c r="D31" s="15" t="s">
        <v>24</v>
      </c>
      <c r="E31" s="15">
        <v>2</v>
      </c>
      <c r="F31" s="15">
        <v>4</v>
      </c>
      <c r="G31" s="15">
        <v>0</v>
      </c>
      <c r="H31" s="15">
        <f t="shared" si="4"/>
        <v>4</v>
      </c>
      <c r="I31" s="68">
        <v>11</v>
      </c>
      <c r="K31" s="114" t="s">
        <v>319</v>
      </c>
      <c r="L31" s="114" t="s">
        <v>228</v>
      </c>
      <c r="M31" s="18" t="s">
        <v>23</v>
      </c>
      <c r="N31" s="18" t="s">
        <v>24</v>
      </c>
      <c r="O31" s="18">
        <v>0</v>
      </c>
      <c r="P31" s="18">
        <v>2</v>
      </c>
      <c r="Q31" s="18">
        <v>0</v>
      </c>
      <c r="R31" s="18">
        <v>1</v>
      </c>
      <c r="S31" s="68">
        <v>8</v>
      </c>
    </row>
    <row r="32" spans="1:23" x14ac:dyDescent="0.2">
      <c r="A32" s="97" t="s">
        <v>143</v>
      </c>
      <c r="B32" s="97" t="s">
        <v>91</v>
      </c>
      <c r="C32" s="20" t="s">
        <v>31</v>
      </c>
      <c r="D32" s="20" t="s">
        <v>32</v>
      </c>
      <c r="E32" s="20">
        <v>2</v>
      </c>
      <c r="F32" s="20">
        <v>0</v>
      </c>
      <c r="G32" s="20">
        <v>0</v>
      </c>
      <c r="H32" s="20">
        <f t="shared" si="4"/>
        <v>2</v>
      </c>
      <c r="I32" s="71">
        <v>3</v>
      </c>
      <c r="K32" s="97" t="s">
        <v>146</v>
      </c>
      <c r="L32" s="97" t="s">
        <v>93</v>
      </c>
      <c r="M32" s="20" t="s">
        <v>31</v>
      </c>
      <c r="N32" s="20" t="s">
        <v>32</v>
      </c>
      <c r="O32" s="20">
        <v>2</v>
      </c>
      <c r="P32" s="20">
        <v>0</v>
      </c>
      <c r="Q32" s="20">
        <v>0</v>
      </c>
      <c r="R32" s="20">
        <f t="shared" ref="R32:R34" si="6">O32+(P32+Q32)/2</f>
        <v>2</v>
      </c>
      <c r="S32" s="71">
        <v>3</v>
      </c>
    </row>
    <row r="33" spans="1:19" x14ac:dyDescent="0.2">
      <c r="A33" s="98" t="s">
        <v>145</v>
      </c>
      <c r="B33" s="98" t="s">
        <v>95</v>
      </c>
      <c r="C33" s="22" t="s">
        <v>42</v>
      </c>
      <c r="D33" s="22" t="s">
        <v>32</v>
      </c>
      <c r="E33" s="22">
        <v>2</v>
      </c>
      <c r="F33" s="22">
        <v>0</v>
      </c>
      <c r="G33" s="22">
        <v>0</v>
      </c>
      <c r="H33" s="22">
        <f t="shared" si="4"/>
        <v>2</v>
      </c>
      <c r="I33" s="74">
        <v>3</v>
      </c>
      <c r="K33" s="98" t="s">
        <v>147</v>
      </c>
      <c r="L33" s="98" t="s">
        <v>97</v>
      </c>
      <c r="M33" s="22" t="s">
        <v>42</v>
      </c>
      <c r="N33" s="22" t="s">
        <v>32</v>
      </c>
      <c r="O33" s="22">
        <v>2</v>
      </c>
      <c r="P33" s="22">
        <v>0</v>
      </c>
      <c r="Q33" s="22">
        <v>0</v>
      </c>
      <c r="R33" s="22">
        <f t="shared" si="6"/>
        <v>2</v>
      </c>
      <c r="S33" s="74">
        <v>3</v>
      </c>
    </row>
    <row r="34" spans="1:19" x14ac:dyDescent="0.2">
      <c r="A34" s="30"/>
      <c r="B34" s="25" t="s">
        <v>63</v>
      </c>
      <c r="C34" s="26"/>
      <c r="D34" s="14"/>
      <c r="E34" s="32">
        <f t="shared" ref="E34:G34" si="7">SUM(E27:E33)</f>
        <v>14</v>
      </c>
      <c r="F34" s="32">
        <f t="shared" si="7"/>
        <v>4</v>
      </c>
      <c r="G34" s="32">
        <f t="shared" si="7"/>
        <v>0</v>
      </c>
      <c r="H34" s="32">
        <f t="shared" si="4"/>
        <v>16</v>
      </c>
      <c r="I34" s="32">
        <f>SUM(I27:I33)</f>
        <v>30</v>
      </c>
      <c r="K34" s="30"/>
      <c r="L34" s="31" t="s">
        <v>63</v>
      </c>
      <c r="M34" s="32"/>
      <c r="N34" s="33"/>
      <c r="O34" s="32">
        <f t="shared" ref="O34:Q34" si="8">SUM(O27:O33)</f>
        <v>14</v>
      </c>
      <c r="P34" s="32">
        <f t="shared" si="8"/>
        <v>6</v>
      </c>
      <c r="Q34" s="32">
        <f t="shared" si="8"/>
        <v>0</v>
      </c>
      <c r="R34" s="32">
        <f t="shared" si="6"/>
        <v>17</v>
      </c>
      <c r="S34" s="32">
        <f>SUM(S27:S33)</f>
        <v>30</v>
      </c>
    </row>
    <row r="35" spans="1:19" x14ac:dyDescent="0.2">
      <c r="A35" s="15"/>
      <c r="B35" s="27" t="s">
        <v>64</v>
      </c>
      <c r="C35" s="15"/>
      <c r="D35" s="14"/>
      <c r="E35" s="15"/>
      <c r="F35" s="15"/>
      <c r="G35" s="15"/>
      <c r="H35" s="15"/>
      <c r="I35" s="26">
        <f>SUMIF(D27:D33,"=UE",I27:I33)</f>
        <v>6</v>
      </c>
      <c r="K35" s="15"/>
      <c r="L35" s="27" t="s">
        <v>64</v>
      </c>
      <c r="M35" s="15"/>
      <c r="N35" s="14"/>
      <c r="O35" s="14"/>
      <c r="P35" s="14"/>
      <c r="Q35" s="14"/>
      <c r="R35" s="14"/>
      <c r="S35" s="26">
        <f>SUMIF(N27:N33,"=UE",S27:S33)</f>
        <v>6</v>
      </c>
    </row>
    <row r="36" spans="1:19" x14ac:dyDescent="0.2">
      <c r="A36" s="57"/>
      <c r="B36" s="58" t="s">
        <v>65</v>
      </c>
      <c r="C36" s="57"/>
      <c r="D36" s="60"/>
      <c r="E36" s="57"/>
      <c r="F36" s="57"/>
      <c r="G36" s="57"/>
      <c r="H36" s="57"/>
      <c r="I36" s="59">
        <f>SUMIF(C27:C33,"=S",I27:I33)</f>
        <v>3</v>
      </c>
      <c r="J36" s="54"/>
      <c r="K36" s="57"/>
      <c r="L36" s="58" t="s">
        <v>65</v>
      </c>
      <c r="M36" s="57"/>
      <c r="N36" s="60"/>
      <c r="O36" s="60"/>
      <c r="P36" s="60"/>
      <c r="Q36" s="60"/>
      <c r="R36" s="60"/>
      <c r="S36" s="59">
        <f>SUMIF(M27:M33,"=S",S27:S33)</f>
        <v>3</v>
      </c>
    </row>
    <row r="37" spans="1:19" x14ac:dyDescent="0.2">
      <c r="A37" s="61"/>
      <c r="B37" s="62" t="s">
        <v>66</v>
      </c>
      <c r="C37" s="61"/>
      <c r="D37" s="64"/>
      <c r="E37" s="61"/>
      <c r="F37" s="61"/>
      <c r="G37" s="61"/>
      <c r="H37" s="61"/>
      <c r="I37" s="63">
        <f>SUMIF(C27:C33,"=ÜS",I27:I33)</f>
        <v>3</v>
      </c>
      <c r="J37" s="54"/>
      <c r="K37" s="61"/>
      <c r="L37" s="62" t="s">
        <v>66</v>
      </c>
      <c r="M37" s="61"/>
      <c r="N37" s="64"/>
      <c r="O37" s="64"/>
      <c r="P37" s="64"/>
      <c r="Q37" s="64"/>
      <c r="R37" s="64"/>
      <c r="S37" s="63">
        <f>SUMIF(M27:M33,"=ÜS",S27:S33)</f>
        <v>3</v>
      </c>
    </row>
    <row r="38" spans="1:19" x14ac:dyDescent="0.2">
      <c r="A38" s="35"/>
      <c r="C38" s="35"/>
      <c r="E38" s="35"/>
      <c r="F38" s="35"/>
      <c r="G38" s="35"/>
      <c r="H38" s="35"/>
      <c r="I38" s="35"/>
      <c r="K38" s="35"/>
      <c r="M38" s="35"/>
    </row>
  </sheetData>
  <mergeCells count="17">
    <mergeCell ref="A24:S24"/>
    <mergeCell ref="A25:I25"/>
    <mergeCell ref="K25:S25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C15:C16 C19 M10:M19 C27:C33 M27:M33">
      <formula1>$U$10:$U$14</formula1>
    </dataValidation>
    <dataValidation type="list" allowBlank="1" showErrorMessage="1" sqref="D15:D16 D19 N10:N19 D27:D33 N27:N33">
      <formula1>$V$10:$V$13</formula1>
    </dataValidation>
    <dataValidation type="list" allowBlank="1" showErrorMessage="1" sqref="C10:C14 C17:C18">
      <formula1>$U$10:$U$15</formula1>
    </dataValidation>
    <dataValidation type="list" allowBlank="1" showErrorMessage="1" sqref="D10:D14 D17:D18">
      <formula1>$V$9:$V$13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9"/>
  <sheetViews>
    <sheetView workbookViewId="0">
      <selection activeCell="W19" sqref="W19"/>
    </sheetView>
  </sheetViews>
  <sheetFormatPr defaultColWidth="8.7109375" defaultRowHeight="12" x14ac:dyDescent="0.2"/>
  <cols>
    <col min="1" max="1" width="6.7109375" style="2" bestFit="1" customWidth="1"/>
    <col min="2" max="2" width="30.85546875" style="2" bestFit="1" customWidth="1"/>
    <col min="3" max="3" width="4.42578125" style="2" bestFit="1" customWidth="1"/>
    <col min="4" max="4" width="5.85546875" style="2" bestFit="1" customWidth="1"/>
    <col min="5" max="5" width="3" style="2" bestFit="1" customWidth="1"/>
    <col min="6" max="6" width="2" style="2" bestFit="1" customWidth="1"/>
    <col min="7" max="7" width="1.85546875" style="2" bestFit="1" customWidth="1"/>
    <col min="8" max="8" width="3" style="2" bestFit="1" customWidth="1"/>
    <col min="9" max="9" width="5.28515625" style="2" bestFit="1" customWidth="1"/>
    <col min="10" max="10" width="2.5703125" style="2" customWidth="1"/>
    <col min="11" max="11" width="6.7109375" style="2" bestFit="1" customWidth="1"/>
    <col min="12" max="12" width="25.42578125" style="2" bestFit="1" customWidth="1"/>
    <col min="13" max="13" width="4.42578125" style="2" bestFit="1" customWidth="1"/>
    <col min="14" max="14" width="5" style="2" bestFit="1" customWidth="1"/>
    <col min="15" max="16" width="3" style="2" bestFit="1" customWidth="1"/>
    <col min="17" max="17" width="1.85546875" style="2" bestFit="1" customWidth="1"/>
    <col min="18" max="18" width="3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148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H20+R20+H34+R34</f>
        <v>78</v>
      </c>
      <c r="F5" s="156"/>
      <c r="G5" s="158" t="s">
        <v>4</v>
      </c>
      <c r="H5" s="159"/>
      <c r="I5" s="4">
        <f>I20+S20+I34+S34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(I23+S23+I37+S37)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((I22+S22+I36+S36+I23+S23+I37+S37)/I5*100)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((I21+S21+I35+S35)/I5)*100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36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14" t="s">
        <v>149</v>
      </c>
      <c r="B10" s="14" t="s">
        <v>150</v>
      </c>
      <c r="C10" s="15" t="s">
        <v>23</v>
      </c>
      <c r="D10" s="15" t="s">
        <v>24</v>
      </c>
      <c r="E10" s="15">
        <v>2</v>
      </c>
      <c r="F10" s="15">
        <v>0</v>
      </c>
      <c r="G10" s="15">
        <v>0</v>
      </c>
      <c r="H10" s="15">
        <v>2</v>
      </c>
      <c r="I10" s="15">
        <v>4</v>
      </c>
      <c r="K10" s="14" t="s">
        <v>151</v>
      </c>
      <c r="L10" s="14" t="s">
        <v>152</v>
      </c>
      <c r="M10" s="15" t="s">
        <v>23</v>
      </c>
      <c r="N10" s="15" t="s">
        <v>24</v>
      </c>
      <c r="O10" s="15">
        <v>2</v>
      </c>
      <c r="P10" s="15">
        <v>0</v>
      </c>
      <c r="Q10" s="15">
        <v>0</v>
      </c>
      <c r="R10" s="15">
        <v>2</v>
      </c>
      <c r="S10" s="15">
        <v>4</v>
      </c>
      <c r="U10" s="16" t="s">
        <v>23</v>
      </c>
      <c r="V10" s="16" t="s">
        <v>24</v>
      </c>
    </row>
    <row r="11" spans="1:23" x14ac:dyDescent="0.2">
      <c r="A11" s="14" t="s">
        <v>153</v>
      </c>
      <c r="B11" s="14" t="s">
        <v>22</v>
      </c>
      <c r="C11" s="15" t="s">
        <v>23</v>
      </c>
      <c r="D11" s="15" t="s">
        <v>24</v>
      </c>
      <c r="E11" s="15">
        <v>2</v>
      </c>
      <c r="F11" s="15">
        <v>0</v>
      </c>
      <c r="G11" s="15">
        <v>0</v>
      </c>
      <c r="H11" s="15">
        <v>2</v>
      </c>
      <c r="I11" s="15">
        <v>3</v>
      </c>
      <c r="K11" s="14" t="s">
        <v>154</v>
      </c>
      <c r="L11" s="14" t="s">
        <v>155</v>
      </c>
      <c r="M11" s="15" t="s">
        <v>23</v>
      </c>
      <c r="N11" s="15" t="s">
        <v>24</v>
      </c>
      <c r="O11" s="15">
        <v>2</v>
      </c>
      <c r="P11" s="15">
        <v>0</v>
      </c>
      <c r="Q11" s="15">
        <v>0</v>
      </c>
      <c r="R11" s="15">
        <v>2</v>
      </c>
      <c r="S11" s="15">
        <v>4</v>
      </c>
      <c r="U11" s="16" t="s">
        <v>31</v>
      </c>
      <c r="V11" s="16" t="s">
        <v>32</v>
      </c>
    </row>
    <row r="12" spans="1:23" x14ac:dyDescent="0.2">
      <c r="A12" s="14" t="s">
        <v>156</v>
      </c>
      <c r="B12" s="14" t="s">
        <v>28</v>
      </c>
      <c r="C12" s="15" t="s">
        <v>23</v>
      </c>
      <c r="D12" s="15" t="s">
        <v>24</v>
      </c>
      <c r="E12" s="15">
        <v>2</v>
      </c>
      <c r="F12" s="15">
        <v>0</v>
      </c>
      <c r="G12" s="15">
        <v>0</v>
      </c>
      <c r="H12" s="15">
        <v>2</v>
      </c>
      <c r="I12" s="15">
        <v>3</v>
      </c>
      <c r="K12" s="137" t="s">
        <v>157</v>
      </c>
      <c r="L12" s="137" t="s">
        <v>158</v>
      </c>
      <c r="M12" s="136" t="s">
        <v>23</v>
      </c>
      <c r="N12" s="136" t="s">
        <v>24</v>
      </c>
      <c r="O12" s="136">
        <v>2</v>
      </c>
      <c r="P12" s="136">
        <v>0</v>
      </c>
      <c r="Q12" s="136">
        <v>0</v>
      </c>
      <c r="R12" s="136">
        <v>2</v>
      </c>
      <c r="S12" s="136">
        <v>3</v>
      </c>
      <c r="U12" s="16" t="s">
        <v>37</v>
      </c>
      <c r="V12" s="16"/>
    </row>
    <row r="13" spans="1:23" x14ac:dyDescent="0.2">
      <c r="A13" s="14" t="s">
        <v>159</v>
      </c>
      <c r="B13" s="14" t="s">
        <v>111</v>
      </c>
      <c r="C13" s="15" t="s">
        <v>23</v>
      </c>
      <c r="D13" s="15" t="s">
        <v>24</v>
      </c>
      <c r="E13" s="15">
        <v>2</v>
      </c>
      <c r="F13" s="15">
        <v>0</v>
      </c>
      <c r="G13" s="15">
        <v>0</v>
      </c>
      <c r="H13" s="15">
        <v>2</v>
      </c>
      <c r="I13" s="15">
        <v>3</v>
      </c>
      <c r="K13" s="137" t="s">
        <v>160</v>
      </c>
      <c r="L13" s="137" t="s">
        <v>142</v>
      </c>
      <c r="M13" s="136" t="s">
        <v>23</v>
      </c>
      <c r="N13" s="136" t="s">
        <v>24</v>
      </c>
      <c r="O13" s="136">
        <v>2</v>
      </c>
      <c r="P13" s="136">
        <v>0</v>
      </c>
      <c r="Q13" s="136">
        <v>0</v>
      </c>
      <c r="R13" s="136">
        <v>2</v>
      </c>
      <c r="S13" s="136">
        <v>3</v>
      </c>
      <c r="U13" s="16" t="s">
        <v>42</v>
      </c>
      <c r="V13" s="16"/>
    </row>
    <row r="14" spans="1:23" ht="24" x14ac:dyDescent="0.2">
      <c r="A14" s="17" t="s">
        <v>161</v>
      </c>
      <c r="B14" s="1" t="s">
        <v>162</v>
      </c>
      <c r="C14" s="15" t="s">
        <v>23</v>
      </c>
      <c r="D14" s="15" t="s">
        <v>24</v>
      </c>
      <c r="E14" s="18">
        <v>2</v>
      </c>
      <c r="F14" s="18">
        <v>4</v>
      </c>
      <c r="G14" s="18">
        <v>0</v>
      </c>
      <c r="H14" s="18">
        <v>4</v>
      </c>
      <c r="I14" s="18">
        <v>8</v>
      </c>
      <c r="K14" s="17" t="s">
        <v>163</v>
      </c>
      <c r="L14" s="17" t="s">
        <v>164</v>
      </c>
      <c r="M14" s="15" t="s">
        <v>23</v>
      </c>
      <c r="N14" s="15" t="s">
        <v>24</v>
      </c>
      <c r="O14" s="18">
        <v>2</v>
      </c>
      <c r="P14" s="18">
        <v>4</v>
      </c>
      <c r="Q14" s="18">
        <v>0</v>
      </c>
      <c r="R14" s="18">
        <v>4</v>
      </c>
      <c r="S14" s="18">
        <v>7</v>
      </c>
    </row>
    <row r="15" spans="1:23" x14ac:dyDescent="0.2">
      <c r="A15" s="19" t="s">
        <v>118</v>
      </c>
      <c r="B15" s="19" t="s">
        <v>165</v>
      </c>
      <c r="C15" s="20" t="s">
        <v>31</v>
      </c>
      <c r="D15" s="20" t="s">
        <v>32</v>
      </c>
      <c r="E15" s="20">
        <v>2</v>
      </c>
      <c r="F15" s="20">
        <v>0</v>
      </c>
      <c r="G15" s="20">
        <v>0</v>
      </c>
      <c r="H15" s="20">
        <v>2</v>
      </c>
      <c r="I15" s="20">
        <v>3</v>
      </c>
      <c r="K15" s="19" t="s">
        <v>119</v>
      </c>
      <c r="L15" s="19" t="s">
        <v>46</v>
      </c>
      <c r="M15" s="20" t="s">
        <v>31</v>
      </c>
      <c r="N15" s="20" t="s">
        <v>32</v>
      </c>
      <c r="O15" s="20">
        <v>2</v>
      </c>
      <c r="P15" s="20">
        <v>0</v>
      </c>
      <c r="Q15" s="20">
        <v>0</v>
      </c>
      <c r="R15" s="20">
        <v>2</v>
      </c>
      <c r="S15" s="20">
        <v>3</v>
      </c>
    </row>
    <row r="16" spans="1:23" x14ac:dyDescent="0.2">
      <c r="A16" s="21" t="s">
        <v>120</v>
      </c>
      <c r="B16" s="21" t="s">
        <v>166</v>
      </c>
      <c r="C16" s="22" t="s">
        <v>42</v>
      </c>
      <c r="D16" s="22" t="s">
        <v>32</v>
      </c>
      <c r="E16" s="22">
        <v>2</v>
      </c>
      <c r="F16" s="22">
        <v>0</v>
      </c>
      <c r="G16" s="22">
        <v>0</v>
      </c>
      <c r="H16" s="22">
        <v>2</v>
      </c>
      <c r="I16" s="22">
        <v>3</v>
      </c>
      <c r="K16" s="21" t="s">
        <v>122</v>
      </c>
      <c r="L16" s="21" t="s">
        <v>50</v>
      </c>
      <c r="M16" s="22" t="s">
        <v>42</v>
      </c>
      <c r="N16" s="22" t="s">
        <v>32</v>
      </c>
      <c r="O16" s="22">
        <v>2</v>
      </c>
      <c r="P16" s="22">
        <v>0</v>
      </c>
      <c r="Q16" s="22">
        <v>0</v>
      </c>
      <c r="R16" s="22">
        <v>2</v>
      </c>
      <c r="S16" s="22">
        <v>3</v>
      </c>
    </row>
    <row r="17" spans="1:23" x14ac:dyDescent="0.2">
      <c r="A17" s="23" t="s">
        <v>51</v>
      </c>
      <c r="B17" s="23" t="s">
        <v>52</v>
      </c>
      <c r="C17" s="24" t="s">
        <v>37</v>
      </c>
      <c r="D17" s="24" t="s">
        <v>32</v>
      </c>
      <c r="E17" s="24">
        <v>2</v>
      </c>
      <c r="F17" s="24">
        <v>0</v>
      </c>
      <c r="G17" s="24">
        <v>0</v>
      </c>
      <c r="H17" s="24">
        <v>2</v>
      </c>
      <c r="I17" s="24">
        <v>1</v>
      </c>
      <c r="K17" s="23" t="s">
        <v>53</v>
      </c>
      <c r="L17" s="23" t="s">
        <v>54</v>
      </c>
      <c r="M17" s="24" t="s">
        <v>37</v>
      </c>
      <c r="N17" s="24" t="s">
        <v>32</v>
      </c>
      <c r="O17" s="24">
        <v>2</v>
      </c>
      <c r="P17" s="24">
        <v>0</v>
      </c>
      <c r="Q17" s="24">
        <v>0</v>
      </c>
      <c r="R17" s="24">
        <v>2</v>
      </c>
      <c r="S17" s="24">
        <v>1</v>
      </c>
    </row>
    <row r="18" spans="1:23" x14ac:dyDescent="0.2">
      <c r="A18" s="23" t="s">
        <v>55</v>
      </c>
      <c r="B18" s="23" t="s">
        <v>56</v>
      </c>
      <c r="C18" s="24" t="s">
        <v>37</v>
      </c>
      <c r="D18" s="24" t="s">
        <v>32</v>
      </c>
      <c r="E18" s="24">
        <v>2</v>
      </c>
      <c r="F18" s="24">
        <v>0</v>
      </c>
      <c r="G18" s="24">
        <v>0</v>
      </c>
      <c r="H18" s="24">
        <v>2</v>
      </c>
      <c r="I18" s="24">
        <v>1</v>
      </c>
      <c r="K18" s="23" t="s">
        <v>57</v>
      </c>
      <c r="L18" s="23" t="s">
        <v>58</v>
      </c>
      <c r="M18" s="24" t="s">
        <v>37</v>
      </c>
      <c r="N18" s="24" t="s">
        <v>32</v>
      </c>
      <c r="O18" s="24">
        <v>2</v>
      </c>
      <c r="P18" s="24">
        <v>0</v>
      </c>
      <c r="Q18" s="24">
        <v>0</v>
      </c>
      <c r="R18" s="24">
        <v>2</v>
      </c>
      <c r="S18" s="24">
        <v>1</v>
      </c>
    </row>
    <row r="19" spans="1:23" x14ac:dyDescent="0.2">
      <c r="A19" s="23" t="s">
        <v>59</v>
      </c>
      <c r="B19" s="23" t="s">
        <v>167</v>
      </c>
      <c r="C19" s="24" t="s">
        <v>37</v>
      </c>
      <c r="D19" s="24" t="s">
        <v>32</v>
      </c>
      <c r="E19" s="24">
        <v>2</v>
      </c>
      <c r="F19" s="24">
        <v>0</v>
      </c>
      <c r="G19" s="24">
        <v>0</v>
      </c>
      <c r="H19" s="24">
        <v>2</v>
      </c>
      <c r="I19" s="24">
        <v>1</v>
      </c>
      <c r="K19" s="23" t="s">
        <v>61</v>
      </c>
      <c r="L19" s="23" t="s">
        <v>168</v>
      </c>
      <c r="M19" s="24" t="s">
        <v>37</v>
      </c>
      <c r="N19" s="24" t="s">
        <v>32</v>
      </c>
      <c r="O19" s="24">
        <v>2</v>
      </c>
      <c r="P19" s="24">
        <v>0</v>
      </c>
      <c r="Q19" s="24">
        <v>0</v>
      </c>
      <c r="R19" s="24">
        <v>2</v>
      </c>
      <c r="S19" s="24">
        <v>1</v>
      </c>
    </row>
    <row r="20" spans="1:23" x14ac:dyDescent="0.2">
      <c r="A20" s="15"/>
      <c r="B20" s="25" t="s">
        <v>63</v>
      </c>
      <c r="C20" s="26"/>
      <c r="D20" s="14"/>
      <c r="E20" s="26">
        <f t="shared" ref="E20:G20" si="0">SUM(E10:E19)</f>
        <v>20</v>
      </c>
      <c r="F20" s="26">
        <f t="shared" si="0"/>
        <v>4</v>
      </c>
      <c r="G20" s="26">
        <f t="shared" si="0"/>
        <v>0</v>
      </c>
      <c r="H20" s="26">
        <f>E20+(F20+G20)/2</f>
        <v>22</v>
      </c>
      <c r="I20" s="26">
        <f>SUM(I10:I19)</f>
        <v>30</v>
      </c>
      <c r="K20" s="15"/>
      <c r="L20" s="25" t="s">
        <v>63</v>
      </c>
      <c r="M20" s="26"/>
      <c r="N20" s="14"/>
      <c r="O20" s="26">
        <f t="shared" ref="O20:Q20" si="1">SUM(O10:O19)</f>
        <v>20</v>
      </c>
      <c r="P20" s="26">
        <f t="shared" si="1"/>
        <v>4</v>
      </c>
      <c r="Q20" s="26">
        <f t="shared" si="1"/>
        <v>0</v>
      </c>
      <c r="R20" s="26">
        <f>O20+(P20+Q20)/2</f>
        <v>22</v>
      </c>
      <c r="S20" s="26">
        <f>SUM(S10:S19)</f>
        <v>30</v>
      </c>
    </row>
    <row r="21" spans="1:23" x14ac:dyDescent="0.2">
      <c r="A21" s="15"/>
      <c r="B21" s="27" t="s">
        <v>64</v>
      </c>
      <c r="C21" s="15"/>
      <c r="D21" s="14"/>
      <c r="E21" s="15"/>
      <c r="F21" s="15"/>
      <c r="G21" s="15"/>
      <c r="H21" s="15"/>
      <c r="I21" s="26">
        <v>9</v>
      </c>
      <c r="K21" s="15"/>
      <c r="L21" s="27" t="s">
        <v>64</v>
      </c>
      <c r="M21" s="15"/>
      <c r="N21" s="14"/>
      <c r="O21" s="15"/>
      <c r="P21" s="15"/>
      <c r="Q21" s="15"/>
      <c r="R21" s="15"/>
      <c r="S21" s="26">
        <f>SUMIF(N10:N19,"=UE",S10:S19)</f>
        <v>9</v>
      </c>
    </row>
    <row r="22" spans="1:23" x14ac:dyDescent="0.2">
      <c r="A22" s="20"/>
      <c r="B22" s="28" t="s">
        <v>65</v>
      </c>
      <c r="C22" s="20"/>
      <c r="D22" s="19"/>
      <c r="E22" s="20"/>
      <c r="F22" s="20"/>
      <c r="G22" s="20"/>
      <c r="H22" s="20"/>
      <c r="I22" s="29">
        <v>3</v>
      </c>
      <c r="K22" s="20"/>
      <c r="L22" s="28" t="s">
        <v>65</v>
      </c>
      <c r="M22" s="20"/>
      <c r="N22" s="19"/>
      <c r="O22" s="20"/>
      <c r="P22" s="20"/>
      <c r="Q22" s="20"/>
      <c r="R22" s="20"/>
      <c r="S22" s="29">
        <v>3</v>
      </c>
    </row>
    <row r="23" spans="1:23" x14ac:dyDescent="0.2">
      <c r="A23" s="45"/>
      <c r="B23" s="46" t="s">
        <v>169</v>
      </c>
      <c r="C23" s="45"/>
      <c r="D23" s="84"/>
      <c r="E23" s="45"/>
      <c r="F23" s="45"/>
      <c r="G23" s="45"/>
      <c r="H23" s="45"/>
      <c r="I23" s="47">
        <v>3</v>
      </c>
      <c r="K23" s="45"/>
      <c r="L23" s="46" t="s">
        <v>169</v>
      </c>
      <c r="M23" s="45"/>
      <c r="N23" s="84"/>
      <c r="O23" s="45"/>
      <c r="P23" s="45"/>
      <c r="Q23" s="45"/>
      <c r="R23" s="45"/>
      <c r="S23" s="47"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36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14" t="s">
        <v>170</v>
      </c>
      <c r="B27" s="14" t="s">
        <v>171</v>
      </c>
      <c r="C27" s="15" t="s">
        <v>23</v>
      </c>
      <c r="D27" s="15" t="s">
        <v>24</v>
      </c>
      <c r="E27" s="15">
        <v>2</v>
      </c>
      <c r="F27" s="15">
        <v>0</v>
      </c>
      <c r="G27" s="15">
        <v>0</v>
      </c>
      <c r="H27" s="15">
        <v>2</v>
      </c>
      <c r="I27" s="15">
        <v>3</v>
      </c>
      <c r="K27" s="137" t="s">
        <v>172</v>
      </c>
      <c r="L27" s="137" t="s">
        <v>173</v>
      </c>
      <c r="M27" s="136" t="s">
        <v>23</v>
      </c>
      <c r="N27" s="136" t="s">
        <v>24</v>
      </c>
      <c r="O27" s="136">
        <v>2</v>
      </c>
      <c r="P27" s="136">
        <v>2</v>
      </c>
      <c r="Q27" s="136">
        <v>0</v>
      </c>
      <c r="R27" s="136">
        <v>3</v>
      </c>
      <c r="S27" s="136">
        <v>4</v>
      </c>
    </row>
    <row r="28" spans="1:23" x14ac:dyDescent="0.2">
      <c r="A28" s="14" t="s">
        <v>174</v>
      </c>
      <c r="B28" s="14" t="s">
        <v>175</v>
      </c>
      <c r="C28" s="15" t="s">
        <v>23</v>
      </c>
      <c r="D28" s="15" t="s">
        <v>24</v>
      </c>
      <c r="E28" s="15">
        <v>2</v>
      </c>
      <c r="F28" s="15">
        <v>0</v>
      </c>
      <c r="G28" s="15">
        <v>0</v>
      </c>
      <c r="H28" s="15">
        <v>2</v>
      </c>
      <c r="I28" s="15">
        <v>4</v>
      </c>
      <c r="K28" s="14" t="s">
        <v>176</v>
      </c>
      <c r="L28" s="14" t="s">
        <v>102</v>
      </c>
      <c r="M28" s="15" t="s">
        <v>23</v>
      </c>
      <c r="N28" s="15" t="s">
        <v>24</v>
      </c>
      <c r="O28" s="15">
        <v>2</v>
      </c>
      <c r="P28" s="15">
        <v>0</v>
      </c>
      <c r="Q28" s="15">
        <v>0</v>
      </c>
      <c r="R28" s="15">
        <v>2</v>
      </c>
      <c r="S28" s="15">
        <v>3</v>
      </c>
    </row>
    <row r="29" spans="1:23" x14ac:dyDescent="0.2">
      <c r="A29" s="14" t="s">
        <v>177</v>
      </c>
      <c r="B29" s="14" t="s">
        <v>178</v>
      </c>
      <c r="C29" s="15" t="s">
        <v>23</v>
      </c>
      <c r="D29" s="15" t="s">
        <v>24</v>
      </c>
      <c r="E29" s="15">
        <v>2</v>
      </c>
      <c r="F29" s="15">
        <v>0</v>
      </c>
      <c r="G29" s="15">
        <v>0</v>
      </c>
      <c r="H29" s="15">
        <v>2</v>
      </c>
      <c r="I29" s="15">
        <v>4</v>
      </c>
      <c r="K29" s="137" t="s">
        <v>179</v>
      </c>
      <c r="L29" s="137" t="s">
        <v>180</v>
      </c>
      <c r="M29" s="136" t="s">
        <v>23</v>
      </c>
      <c r="N29" s="136" t="s">
        <v>24</v>
      </c>
      <c r="O29" s="136">
        <v>0</v>
      </c>
      <c r="P29" s="136">
        <v>16</v>
      </c>
      <c r="Q29" s="136">
        <v>0</v>
      </c>
      <c r="R29" s="136">
        <v>8</v>
      </c>
      <c r="S29" s="136">
        <v>9</v>
      </c>
    </row>
    <row r="30" spans="1:23" x14ac:dyDescent="0.2">
      <c r="A30" s="14" t="s">
        <v>181</v>
      </c>
      <c r="B30" s="14" t="s">
        <v>182</v>
      </c>
      <c r="C30" s="15" t="s">
        <v>23</v>
      </c>
      <c r="D30" s="15" t="s">
        <v>24</v>
      </c>
      <c r="E30" s="15">
        <v>2</v>
      </c>
      <c r="F30" s="15">
        <v>0</v>
      </c>
      <c r="G30" s="15">
        <v>0</v>
      </c>
      <c r="H30" s="15">
        <v>2</v>
      </c>
      <c r="I30" s="15">
        <v>3</v>
      </c>
      <c r="K30" s="14" t="s">
        <v>183</v>
      </c>
      <c r="L30" s="14" t="s">
        <v>184</v>
      </c>
      <c r="M30" s="15" t="s">
        <v>23</v>
      </c>
      <c r="N30" s="15" t="s">
        <v>24</v>
      </c>
      <c r="O30" s="15">
        <v>0</v>
      </c>
      <c r="P30" s="15">
        <v>2</v>
      </c>
      <c r="Q30" s="15">
        <v>0</v>
      </c>
      <c r="R30" s="15">
        <v>1</v>
      </c>
      <c r="S30" s="15">
        <v>8</v>
      </c>
    </row>
    <row r="31" spans="1:23" x14ac:dyDescent="0.2">
      <c r="A31" s="14" t="s">
        <v>185</v>
      </c>
      <c r="B31" s="14" t="s">
        <v>186</v>
      </c>
      <c r="C31" s="15" t="s">
        <v>23</v>
      </c>
      <c r="D31" s="15" t="s">
        <v>24</v>
      </c>
      <c r="E31" s="15">
        <v>0</v>
      </c>
      <c r="F31" s="15">
        <v>8</v>
      </c>
      <c r="G31" s="15">
        <v>0</v>
      </c>
      <c r="H31" s="15">
        <v>4</v>
      </c>
      <c r="I31" s="15">
        <v>10</v>
      </c>
      <c r="K31" s="19" t="s">
        <v>187</v>
      </c>
      <c r="L31" s="19" t="s">
        <v>93</v>
      </c>
      <c r="M31" s="20" t="s">
        <v>31</v>
      </c>
      <c r="N31" s="20" t="s">
        <v>32</v>
      </c>
      <c r="O31" s="20">
        <v>2</v>
      </c>
      <c r="P31" s="20">
        <v>0</v>
      </c>
      <c r="Q31" s="20">
        <v>0</v>
      </c>
      <c r="R31" s="20">
        <v>2</v>
      </c>
      <c r="S31" s="20">
        <v>3</v>
      </c>
    </row>
    <row r="32" spans="1:23" x14ac:dyDescent="0.2">
      <c r="A32" s="20" t="s">
        <v>143</v>
      </c>
      <c r="B32" s="28" t="s">
        <v>91</v>
      </c>
      <c r="C32" s="20" t="s">
        <v>31</v>
      </c>
      <c r="D32" s="20" t="s">
        <v>32</v>
      </c>
      <c r="E32" s="20">
        <v>2</v>
      </c>
      <c r="F32" s="20">
        <v>0</v>
      </c>
      <c r="G32" s="20">
        <v>0</v>
      </c>
      <c r="H32" s="20">
        <v>2</v>
      </c>
      <c r="I32" s="29">
        <v>3</v>
      </c>
      <c r="K32" s="21" t="s">
        <v>146</v>
      </c>
      <c r="L32" s="21" t="s">
        <v>188</v>
      </c>
      <c r="M32" s="22" t="s">
        <v>42</v>
      </c>
      <c r="N32" s="22" t="s">
        <v>32</v>
      </c>
      <c r="O32" s="22">
        <v>2</v>
      </c>
      <c r="P32" s="22">
        <v>0</v>
      </c>
      <c r="Q32" s="22">
        <v>0</v>
      </c>
      <c r="R32" s="22">
        <v>2</v>
      </c>
      <c r="S32" s="22">
        <v>3</v>
      </c>
    </row>
    <row r="33" spans="1:19" x14ac:dyDescent="0.2">
      <c r="A33" s="45" t="s">
        <v>145</v>
      </c>
      <c r="B33" s="46" t="s">
        <v>95</v>
      </c>
      <c r="C33" s="45" t="s">
        <v>42</v>
      </c>
      <c r="D33" s="45" t="s">
        <v>32</v>
      </c>
      <c r="E33" s="45">
        <v>2</v>
      </c>
      <c r="F33" s="45">
        <v>0</v>
      </c>
      <c r="G33" s="45">
        <v>0</v>
      </c>
      <c r="H33" s="45">
        <v>2</v>
      </c>
      <c r="I33" s="47">
        <v>3</v>
      </c>
      <c r="K33" s="21"/>
      <c r="L33" s="21"/>
      <c r="M33" s="22"/>
      <c r="N33" s="22"/>
      <c r="O33" s="22"/>
      <c r="P33" s="22"/>
      <c r="Q33" s="22"/>
      <c r="R33" s="22"/>
      <c r="S33" s="22"/>
    </row>
    <row r="34" spans="1:19" x14ac:dyDescent="0.2">
      <c r="A34" s="30"/>
      <c r="B34" s="31" t="s">
        <v>63</v>
      </c>
      <c r="C34" s="162" t="s">
        <v>63</v>
      </c>
      <c r="D34" s="164"/>
      <c r="E34" s="32">
        <f t="shared" ref="E34:G34" si="2">SUM(E27:E33)</f>
        <v>12</v>
      </c>
      <c r="F34" s="32">
        <f t="shared" si="2"/>
        <v>8</v>
      </c>
      <c r="G34" s="32">
        <f t="shared" si="2"/>
        <v>0</v>
      </c>
      <c r="H34" s="32">
        <f>E34+(F34+G34)/2</f>
        <v>16</v>
      </c>
      <c r="I34" s="32">
        <f>SUM(I27:I33)</f>
        <v>30</v>
      </c>
      <c r="K34" s="30"/>
      <c r="L34" s="31" t="s">
        <v>63</v>
      </c>
      <c r="M34" s="32"/>
      <c r="N34" s="33"/>
      <c r="O34" s="32">
        <f t="shared" ref="O34:Q34" si="3">SUM(O27:O33)</f>
        <v>8</v>
      </c>
      <c r="P34" s="32">
        <f t="shared" si="3"/>
        <v>20</v>
      </c>
      <c r="Q34" s="32">
        <f t="shared" si="3"/>
        <v>0</v>
      </c>
      <c r="R34" s="32">
        <f>O34+(P34+Q34)/2</f>
        <v>18</v>
      </c>
      <c r="S34" s="32">
        <f>SUM(S27:S33)</f>
        <v>30</v>
      </c>
    </row>
    <row r="35" spans="1:19" x14ac:dyDescent="0.2">
      <c r="A35" s="15"/>
      <c r="B35" s="27" t="s">
        <v>64</v>
      </c>
      <c r="C35" s="15"/>
      <c r="D35" s="14"/>
      <c r="E35" s="15"/>
      <c r="F35" s="15"/>
      <c r="G35" s="15"/>
      <c r="H35" s="15"/>
      <c r="I35" s="26">
        <f>SUMIF(D27:D33,"=UE",I27:I33)</f>
        <v>6</v>
      </c>
      <c r="K35" s="15"/>
      <c r="L35" s="27" t="s">
        <v>64</v>
      </c>
      <c r="M35" s="15"/>
      <c r="N35" s="14"/>
      <c r="O35" s="14"/>
      <c r="P35" s="14"/>
      <c r="Q35" s="14"/>
      <c r="R35" s="14"/>
      <c r="S35" s="26">
        <v>6</v>
      </c>
    </row>
    <row r="36" spans="1:19" x14ac:dyDescent="0.2">
      <c r="A36" s="20"/>
      <c r="B36" s="28" t="s">
        <v>65</v>
      </c>
      <c r="C36" s="20"/>
      <c r="D36" s="19"/>
      <c r="E36" s="20"/>
      <c r="F36" s="20"/>
      <c r="G36" s="20"/>
      <c r="H36" s="20"/>
      <c r="I36" s="29">
        <v>3</v>
      </c>
      <c r="K36" s="20"/>
      <c r="L36" s="28" t="s">
        <v>65</v>
      </c>
      <c r="M36" s="20"/>
      <c r="N36" s="19"/>
      <c r="O36" s="20"/>
      <c r="P36" s="20"/>
      <c r="Q36" s="20"/>
      <c r="R36" s="20"/>
      <c r="S36" s="29">
        <v>3</v>
      </c>
    </row>
    <row r="37" spans="1:19" x14ac:dyDescent="0.2">
      <c r="A37" s="45"/>
      <c r="B37" s="46" t="s">
        <v>169</v>
      </c>
      <c r="C37" s="45"/>
      <c r="D37" s="84"/>
      <c r="E37" s="45"/>
      <c r="F37" s="45"/>
      <c r="G37" s="45"/>
      <c r="H37" s="45"/>
      <c r="I37" s="47">
        <v>3</v>
      </c>
      <c r="K37" s="45"/>
      <c r="L37" s="46" t="s">
        <v>169</v>
      </c>
      <c r="M37" s="45"/>
      <c r="N37" s="84"/>
      <c r="O37" s="45"/>
      <c r="P37" s="45"/>
      <c r="Q37" s="45"/>
      <c r="R37" s="45"/>
      <c r="S37" s="47">
        <v>3</v>
      </c>
    </row>
    <row r="38" spans="1:19" x14ac:dyDescent="0.2">
      <c r="A38" s="35"/>
      <c r="C38" s="35"/>
      <c r="E38" s="35"/>
      <c r="F38" s="35"/>
      <c r="G38" s="35"/>
      <c r="H38" s="35"/>
      <c r="I38" s="35"/>
      <c r="K38" s="35"/>
      <c r="M38" s="35"/>
    </row>
    <row r="39" spans="1:19" x14ac:dyDescent="0.2">
      <c r="A39" s="35"/>
      <c r="B39" s="36"/>
      <c r="C39" s="35"/>
      <c r="E39" s="35"/>
      <c r="F39" s="35"/>
      <c r="G39" s="35"/>
      <c r="H39" s="35"/>
      <c r="I39" s="35"/>
      <c r="K39" s="35"/>
      <c r="M39" s="35"/>
    </row>
  </sheetData>
  <mergeCells count="18">
    <mergeCell ref="A24:S24"/>
    <mergeCell ref="A25:I25"/>
    <mergeCell ref="K25:S25"/>
    <mergeCell ref="C34:D34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9 C27:C33 M27:M33">
      <formula1>$U$10:$U$14</formula1>
    </dataValidation>
    <dataValidation type="list" allowBlank="1" showErrorMessage="1" sqref="N10:N19 D27:D33 N27:N33">
      <formula1>$V$10:$V$13</formula1>
    </dataValidation>
    <dataValidation type="list" allowBlank="1" showErrorMessage="1" sqref="C10:C19">
      <formula1>$U$10:$U$15</formula1>
    </dataValidation>
    <dataValidation type="list" allowBlank="1" showErrorMessage="1" sqref="D10:D19">
      <formula1>$V$9:$V$13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workbookViewId="0">
      <selection activeCell="L34" sqref="L34"/>
    </sheetView>
  </sheetViews>
  <sheetFormatPr defaultColWidth="8.7109375" defaultRowHeight="12" x14ac:dyDescent="0.2"/>
  <cols>
    <col min="1" max="1" width="6" style="2" bestFit="1" customWidth="1"/>
    <col min="2" max="2" width="26.85546875" style="2" bestFit="1" customWidth="1"/>
    <col min="3" max="3" width="4.42578125" style="2" bestFit="1" customWidth="1"/>
    <col min="4" max="4" width="5.85546875" style="2" bestFit="1" customWidth="1"/>
    <col min="5" max="6" width="3" style="2" bestFit="1" customWidth="1"/>
    <col min="7" max="7" width="1.85546875" style="2" bestFit="1" customWidth="1"/>
    <col min="8" max="8" width="3" style="2" bestFit="1" customWidth="1"/>
    <col min="9" max="9" width="5.28515625" style="2" bestFit="1" customWidth="1"/>
    <col min="10" max="10" width="2.5703125" style="2" customWidth="1"/>
    <col min="11" max="11" width="7.85546875" style="2" bestFit="1" customWidth="1"/>
    <col min="12" max="12" width="26.42578125" style="2" bestFit="1" customWidth="1"/>
    <col min="13" max="13" width="4.42578125" style="2" bestFit="1" customWidth="1"/>
    <col min="14" max="14" width="5.85546875" style="2" bestFit="1" customWidth="1"/>
    <col min="15" max="16" width="3" style="2" bestFit="1" customWidth="1"/>
    <col min="17" max="17" width="1.85546875" style="2" bestFit="1" customWidth="1"/>
    <col min="18" max="18" width="3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230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H20+R20+H33+R33</f>
        <v>87</v>
      </c>
      <c r="F5" s="156"/>
      <c r="G5" s="158" t="s">
        <v>4</v>
      </c>
      <c r="H5" s="159"/>
      <c r="I5" s="4">
        <f>I20+S20+I33+S33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(I23+S23+I36+S36)</f>
        <v>12</v>
      </c>
      <c r="D6" s="167" t="s">
        <v>6</v>
      </c>
      <c r="E6" s="166"/>
      <c r="F6" s="166"/>
      <c r="G6" s="166"/>
      <c r="H6" s="166"/>
      <c r="I6" s="166"/>
      <c r="J6" s="166"/>
      <c r="K6" s="7">
        <f>((I22+S22+I35+S35+I23+S23+I36+S36)/I5*100)</f>
        <v>20</v>
      </c>
      <c r="L6" s="167" t="s">
        <v>7</v>
      </c>
      <c r="M6" s="166"/>
      <c r="N6" s="166"/>
      <c r="O6" s="166"/>
      <c r="P6" s="166"/>
      <c r="Q6" s="166"/>
      <c r="R6" s="168">
        <f>((I21+S21+I34+S34)/I5)*100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36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37" t="s">
        <v>231</v>
      </c>
      <c r="B10" s="37" t="s">
        <v>22</v>
      </c>
      <c r="C10" s="37" t="s">
        <v>23</v>
      </c>
      <c r="D10" s="37" t="s">
        <v>24</v>
      </c>
      <c r="E10" s="15">
        <v>2</v>
      </c>
      <c r="F10" s="15">
        <v>0</v>
      </c>
      <c r="G10" s="15">
        <v>0</v>
      </c>
      <c r="H10" s="15">
        <v>2</v>
      </c>
      <c r="I10" s="15">
        <v>3</v>
      </c>
      <c r="K10" s="138" t="s">
        <v>232</v>
      </c>
      <c r="L10" s="138" t="s">
        <v>233</v>
      </c>
      <c r="M10" s="138" t="s">
        <v>23</v>
      </c>
      <c r="N10" s="138" t="s">
        <v>24</v>
      </c>
      <c r="O10" s="136">
        <v>2</v>
      </c>
      <c r="P10" s="136">
        <v>0</v>
      </c>
      <c r="Q10" s="136">
        <v>0</v>
      </c>
      <c r="R10" s="136">
        <v>2</v>
      </c>
      <c r="S10" s="136">
        <v>3</v>
      </c>
      <c r="U10" s="16" t="s">
        <v>23</v>
      </c>
      <c r="V10" s="16" t="s">
        <v>24</v>
      </c>
    </row>
    <row r="11" spans="1:23" x14ac:dyDescent="0.2">
      <c r="A11" s="37" t="s">
        <v>234</v>
      </c>
      <c r="B11" s="37" t="s">
        <v>28</v>
      </c>
      <c r="C11" s="37" t="s">
        <v>23</v>
      </c>
      <c r="D11" s="37" t="s">
        <v>24</v>
      </c>
      <c r="E11" s="15">
        <v>2</v>
      </c>
      <c r="F11" s="15">
        <v>0</v>
      </c>
      <c r="G11" s="15">
        <v>0</v>
      </c>
      <c r="H11" s="15">
        <v>2</v>
      </c>
      <c r="I11" s="15">
        <v>3</v>
      </c>
      <c r="K11" s="138" t="s">
        <v>235</v>
      </c>
      <c r="L11" s="138" t="s">
        <v>236</v>
      </c>
      <c r="M11" s="138" t="s">
        <v>23</v>
      </c>
      <c r="N11" s="138" t="s">
        <v>24</v>
      </c>
      <c r="O11" s="136">
        <v>4</v>
      </c>
      <c r="P11" s="136">
        <v>4</v>
      </c>
      <c r="Q11" s="136">
        <v>0</v>
      </c>
      <c r="R11" s="136">
        <v>6</v>
      </c>
      <c r="S11" s="136">
        <v>7</v>
      </c>
      <c r="U11" s="16" t="s">
        <v>31</v>
      </c>
      <c r="V11" s="16" t="s">
        <v>32</v>
      </c>
    </row>
    <row r="12" spans="1:23" x14ac:dyDescent="0.2">
      <c r="A12" s="37" t="s">
        <v>237</v>
      </c>
      <c r="B12" s="37" t="s">
        <v>238</v>
      </c>
      <c r="C12" s="37" t="s">
        <v>23</v>
      </c>
      <c r="D12" s="37" t="s">
        <v>24</v>
      </c>
      <c r="E12" s="15">
        <v>4</v>
      </c>
      <c r="F12" s="15">
        <v>0</v>
      </c>
      <c r="G12" s="15">
        <v>0</v>
      </c>
      <c r="H12" s="15">
        <v>4</v>
      </c>
      <c r="I12" s="15">
        <v>6</v>
      </c>
      <c r="K12" s="138" t="s">
        <v>239</v>
      </c>
      <c r="L12" s="138" t="s">
        <v>240</v>
      </c>
      <c r="M12" s="138" t="s">
        <v>23</v>
      </c>
      <c r="N12" s="138" t="s">
        <v>24</v>
      </c>
      <c r="O12" s="136">
        <v>2</v>
      </c>
      <c r="P12" s="136">
        <v>4</v>
      </c>
      <c r="Q12" s="136">
        <v>0</v>
      </c>
      <c r="R12" s="136">
        <v>4</v>
      </c>
      <c r="S12" s="136">
        <v>4</v>
      </c>
      <c r="U12" s="16" t="s">
        <v>37</v>
      </c>
      <c r="V12" s="16"/>
    </row>
    <row r="13" spans="1:23" x14ac:dyDescent="0.2">
      <c r="A13" s="37" t="s">
        <v>241</v>
      </c>
      <c r="B13" s="37" t="s">
        <v>105</v>
      </c>
      <c r="C13" s="37" t="s">
        <v>23</v>
      </c>
      <c r="D13" s="37" t="s">
        <v>24</v>
      </c>
      <c r="E13" s="15">
        <v>2</v>
      </c>
      <c r="F13" s="15">
        <v>0</v>
      </c>
      <c r="G13" s="15">
        <v>0</v>
      </c>
      <c r="H13" s="15">
        <v>2</v>
      </c>
      <c r="I13" s="15">
        <v>3</v>
      </c>
      <c r="K13" s="138" t="s">
        <v>242</v>
      </c>
      <c r="L13" s="138" t="s">
        <v>243</v>
      </c>
      <c r="M13" s="138" t="s">
        <v>23</v>
      </c>
      <c r="N13" s="138" t="s">
        <v>24</v>
      </c>
      <c r="O13" s="136">
        <v>4</v>
      </c>
      <c r="P13" s="136">
        <v>4</v>
      </c>
      <c r="Q13" s="136">
        <v>0</v>
      </c>
      <c r="R13" s="136">
        <v>6</v>
      </c>
      <c r="S13" s="136">
        <v>7</v>
      </c>
      <c r="U13" s="16" t="s">
        <v>42</v>
      </c>
      <c r="V13" s="16"/>
    </row>
    <row r="14" spans="1:23" x14ac:dyDescent="0.2">
      <c r="A14" s="37" t="s">
        <v>244</v>
      </c>
      <c r="B14" s="37" t="s">
        <v>245</v>
      </c>
      <c r="C14" s="37" t="s">
        <v>23</v>
      </c>
      <c r="D14" s="37" t="s">
        <v>24</v>
      </c>
      <c r="E14" s="15">
        <v>4</v>
      </c>
      <c r="F14" s="15">
        <v>0</v>
      </c>
      <c r="G14" s="15">
        <v>0</v>
      </c>
      <c r="H14" s="15">
        <v>4</v>
      </c>
      <c r="I14" s="15">
        <v>6</v>
      </c>
      <c r="K14" s="38" t="s">
        <v>119</v>
      </c>
      <c r="L14" s="38" t="s">
        <v>46</v>
      </c>
      <c r="M14" s="38" t="s">
        <v>31</v>
      </c>
      <c r="N14" s="38" t="s">
        <v>32</v>
      </c>
      <c r="O14" s="22">
        <v>2</v>
      </c>
      <c r="P14" s="22">
        <v>0</v>
      </c>
      <c r="Q14" s="22">
        <v>0</v>
      </c>
      <c r="R14" s="22">
        <v>2</v>
      </c>
      <c r="S14" s="22">
        <v>3</v>
      </c>
    </row>
    <row r="15" spans="1:23" x14ac:dyDescent="0.2">
      <c r="A15" s="38" t="s">
        <v>118</v>
      </c>
      <c r="B15" s="38" t="s">
        <v>44</v>
      </c>
      <c r="C15" s="38" t="s">
        <v>31</v>
      </c>
      <c r="D15" s="38" t="s">
        <v>32</v>
      </c>
      <c r="E15" s="22">
        <v>2</v>
      </c>
      <c r="F15" s="22">
        <v>0</v>
      </c>
      <c r="G15" s="22">
        <v>0</v>
      </c>
      <c r="H15" s="22">
        <v>2</v>
      </c>
      <c r="I15" s="22">
        <v>3</v>
      </c>
      <c r="K15" s="38" t="s">
        <v>122</v>
      </c>
      <c r="L15" s="38" t="s">
        <v>50</v>
      </c>
      <c r="M15" s="38" t="s">
        <v>42</v>
      </c>
      <c r="N15" s="38" t="s">
        <v>32</v>
      </c>
      <c r="O15" s="22">
        <v>2</v>
      </c>
      <c r="P15" s="22">
        <v>0</v>
      </c>
      <c r="Q15" s="22">
        <v>0</v>
      </c>
      <c r="R15" s="22">
        <v>2</v>
      </c>
      <c r="S15" s="22">
        <v>3</v>
      </c>
    </row>
    <row r="16" spans="1:23" x14ac:dyDescent="0.2">
      <c r="A16" s="38" t="s">
        <v>120</v>
      </c>
      <c r="B16" s="38" t="s">
        <v>48</v>
      </c>
      <c r="C16" s="38" t="s">
        <v>42</v>
      </c>
      <c r="D16" s="38" t="s">
        <v>32</v>
      </c>
      <c r="E16" s="22">
        <v>2</v>
      </c>
      <c r="F16" s="22">
        <v>0</v>
      </c>
      <c r="G16" s="22">
        <v>0</v>
      </c>
      <c r="H16" s="22">
        <v>2</v>
      </c>
      <c r="I16" s="22">
        <v>3</v>
      </c>
      <c r="K16" s="39" t="s">
        <v>53</v>
      </c>
      <c r="L16" s="39" t="s">
        <v>54</v>
      </c>
      <c r="M16" s="39" t="s">
        <v>37</v>
      </c>
      <c r="N16" s="39" t="s">
        <v>32</v>
      </c>
      <c r="O16" s="24">
        <v>2</v>
      </c>
      <c r="P16" s="24">
        <v>0</v>
      </c>
      <c r="Q16" s="24">
        <v>0</v>
      </c>
      <c r="R16" s="24">
        <v>2</v>
      </c>
      <c r="S16" s="24">
        <v>1</v>
      </c>
    </row>
    <row r="17" spans="1:23" x14ac:dyDescent="0.2">
      <c r="A17" s="40" t="s">
        <v>51</v>
      </c>
      <c r="B17" s="40" t="s">
        <v>52</v>
      </c>
      <c r="C17" s="40" t="s">
        <v>37</v>
      </c>
      <c r="D17" s="40" t="s">
        <v>32</v>
      </c>
      <c r="E17" s="41">
        <v>2</v>
      </c>
      <c r="F17" s="41">
        <v>0</v>
      </c>
      <c r="G17" s="41">
        <v>0</v>
      </c>
      <c r="H17" s="41">
        <v>2</v>
      </c>
      <c r="I17" s="41">
        <v>1</v>
      </c>
      <c r="K17" s="40" t="s">
        <v>57</v>
      </c>
      <c r="L17" s="40" t="s">
        <v>58</v>
      </c>
      <c r="M17" s="40" t="s">
        <v>37</v>
      </c>
      <c r="N17" s="40" t="s">
        <v>32</v>
      </c>
      <c r="O17" s="41">
        <v>2</v>
      </c>
      <c r="P17" s="41">
        <v>0</v>
      </c>
      <c r="Q17" s="41">
        <v>0</v>
      </c>
      <c r="R17" s="41">
        <v>2</v>
      </c>
      <c r="S17" s="41">
        <v>1</v>
      </c>
    </row>
    <row r="18" spans="1:23" x14ac:dyDescent="0.2">
      <c r="A18" s="40" t="s">
        <v>55</v>
      </c>
      <c r="B18" s="40" t="s">
        <v>56</v>
      </c>
      <c r="C18" s="40" t="s">
        <v>37</v>
      </c>
      <c r="D18" s="40" t="s">
        <v>32</v>
      </c>
      <c r="E18" s="41">
        <v>2</v>
      </c>
      <c r="F18" s="41">
        <v>0</v>
      </c>
      <c r="G18" s="41">
        <v>0</v>
      </c>
      <c r="H18" s="41">
        <v>2</v>
      </c>
      <c r="I18" s="41">
        <v>1</v>
      </c>
      <c r="K18" s="40" t="s">
        <v>61</v>
      </c>
      <c r="L18" s="40" t="s">
        <v>62</v>
      </c>
      <c r="M18" s="40" t="s">
        <v>37</v>
      </c>
      <c r="N18" s="40" t="s">
        <v>32</v>
      </c>
      <c r="O18" s="41">
        <v>2</v>
      </c>
      <c r="P18" s="41">
        <v>0</v>
      </c>
      <c r="Q18" s="41">
        <v>0</v>
      </c>
      <c r="R18" s="41">
        <v>2</v>
      </c>
      <c r="S18" s="41">
        <v>1</v>
      </c>
    </row>
    <row r="19" spans="1:23" x14ac:dyDescent="0.2">
      <c r="A19" s="40" t="s">
        <v>59</v>
      </c>
      <c r="B19" s="40" t="s">
        <v>60</v>
      </c>
      <c r="C19" s="40" t="s">
        <v>37</v>
      </c>
      <c r="D19" s="40" t="s">
        <v>32</v>
      </c>
      <c r="E19" s="41">
        <v>2</v>
      </c>
      <c r="F19" s="41">
        <v>0</v>
      </c>
      <c r="G19" s="41">
        <v>0</v>
      </c>
      <c r="H19" s="41">
        <v>2</v>
      </c>
      <c r="I19" s="41">
        <v>1</v>
      </c>
      <c r="K19" s="42"/>
      <c r="L19" s="43" t="s">
        <v>246</v>
      </c>
      <c r="M19" s="42"/>
      <c r="N19" s="42"/>
      <c r="O19" s="42"/>
      <c r="P19" s="42"/>
      <c r="Q19" s="42"/>
      <c r="R19" s="42"/>
      <c r="S19" s="42"/>
    </row>
    <row r="20" spans="1:23" x14ac:dyDescent="0.2">
      <c r="A20" s="15"/>
      <c r="B20" s="25" t="s">
        <v>63</v>
      </c>
      <c r="C20" s="26"/>
      <c r="D20" s="15"/>
      <c r="E20" s="26">
        <f t="shared" ref="E20:I20" si="0">SUM(E10:E19)</f>
        <v>24</v>
      </c>
      <c r="F20" s="26">
        <f t="shared" si="0"/>
        <v>0</v>
      </c>
      <c r="G20" s="26">
        <f t="shared" si="0"/>
        <v>0</v>
      </c>
      <c r="H20" s="26">
        <f t="shared" si="0"/>
        <v>24</v>
      </c>
      <c r="I20" s="26">
        <f t="shared" si="0"/>
        <v>30</v>
      </c>
      <c r="K20" s="15"/>
      <c r="L20" s="25" t="s">
        <v>63</v>
      </c>
      <c r="M20" s="26"/>
      <c r="N20" s="15"/>
      <c r="O20" s="26">
        <f t="shared" ref="O20:R20" si="1">SUM(O10:O18)</f>
        <v>22</v>
      </c>
      <c r="P20" s="26">
        <f t="shared" si="1"/>
        <v>12</v>
      </c>
      <c r="Q20" s="26">
        <f t="shared" si="1"/>
        <v>0</v>
      </c>
      <c r="R20" s="26">
        <f t="shared" si="1"/>
        <v>28</v>
      </c>
      <c r="S20" s="26">
        <f>SUM(S10:S18)</f>
        <v>30</v>
      </c>
    </row>
    <row r="21" spans="1:23" x14ac:dyDescent="0.2">
      <c r="A21" s="15"/>
      <c r="B21" s="27" t="s">
        <v>64</v>
      </c>
      <c r="C21" s="15"/>
      <c r="D21" s="15"/>
      <c r="E21" s="15"/>
      <c r="F21" s="15"/>
      <c r="G21" s="15"/>
      <c r="H21" s="15"/>
      <c r="I21" s="26">
        <f>SUMIF(D10:D19,"=UE",I10:I19)</f>
        <v>9</v>
      </c>
      <c r="K21" s="51"/>
      <c r="L21" s="52" t="s">
        <v>64</v>
      </c>
      <c r="M21" s="51"/>
      <c r="N21" s="51"/>
      <c r="O21" s="51"/>
      <c r="P21" s="51"/>
      <c r="Q21" s="51"/>
      <c r="R21" s="51"/>
      <c r="S21" s="53">
        <v>9</v>
      </c>
    </row>
    <row r="22" spans="1:23" x14ac:dyDescent="0.2">
      <c r="A22" s="20"/>
      <c r="B22" s="28" t="s">
        <v>65</v>
      </c>
      <c r="C22" s="20"/>
      <c r="D22" s="20"/>
      <c r="E22" s="20"/>
      <c r="F22" s="20"/>
      <c r="G22" s="20"/>
      <c r="H22" s="20"/>
      <c r="I22" s="29">
        <f>SUMIF(C10:C19,"=S",I10:I19)</f>
        <v>3</v>
      </c>
      <c r="K22" s="20"/>
      <c r="L22" s="28" t="s">
        <v>65</v>
      </c>
      <c r="M22" s="20"/>
      <c r="N22" s="20"/>
      <c r="O22" s="20"/>
      <c r="P22" s="20"/>
      <c r="Q22" s="20"/>
      <c r="R22" s="20"/>
      <c r="S22" s="29">
        <v>3</v>
      </c>
    </row>
    <row r="23" spans="1:23" x14ac:dyDescent="0.2">
      <c r="A23" s="45"/>
      <c r="B23" s="46" t="s">
        <v>169</v>
      </c>
      <c r="C23" s="45"/>
      <c r="D23" s="45"/>
      <c r="E23" s="45"/>
      <c r="F23" s="45"/>
      <c r="G23" s="45"/>
      <c r="H23" s="45"/>
      <c r="I23" s="47">
        <f>SUMIF(C10:C19,"=ÜS",I10:I19)</f>
        <v>3</v>
      </c>
      <c r="J23" s="54"/>
      <c r="K23" s="48"/>
      <c r="L23" s="49" t="s">
        <v>169</v>
      </c>
      <c r="M23" s="48"/>
      <c r="N23" s="48"/>
      <c r="O23" s="48"/>
      <c r="P23" s="48"/>
      <c r="Q23" s="48"/>
      <c r="R23" s="48"/>
      <c r="S23" s="50">
        <v>3</v>
      </c>
    </row>
    <row r="24" spans="1:23" x14ac:dyDescent="0.2">
      <c r="A24" s="153" t="s">
        <v>67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23" x14ac:dyDescent="0.2">
      <c r="A25" s="162" t="s">
        <v>68</v>
      </c>
      <c r="B25" s="163"/>
      <c r="C25" s="163"/>
      <c r="D25" s="163"/>
      <c r="E25" s="163"/>
      <c r="F25" s="163"/>
      <c r="G25" s="163"/>
      <c r="H25" s="163"/>
      <c r="I25" s="164"/>
      <c r="J25" s="8"/>
      <c r="K25" s="162" t="s">
        <v>69</v>
      </c>
      <c r="L25" s="163"/>
      <c r="M25" s="163"/>
      <c r="N25" s="163"/>
      <c r="O25" s="163"/>
      <c r="P25" s="163"/>
      <c r="Q25" s="163"/>
      <c r="R25" s="163"/>
      <c r="S25" s="164"/>
    </row>
    <row r="26" spans="1:23" ht="36" x14ac:dyDescent="0.2">
      <c r="A26" s="9" t="s">
        <v>11</v>
      </c>
      <c r="B26" s="10" t="s">
        <v>12</v>
      </c>
      <c r="C26" s="9" t="s">
        <v>13</v>
      </c>
      <c r="D26" s="11" t="s">
        <v>14</v>
      </c>
      <c r="E26" s="9" t="s">
        <v>15</v>
      </c>
      <c r="F26" s="9" t="s">
        <v>16</v>
      </c>
      <c r="G26" s="9" t="s">
        <v>17</v>
      </c>
      <c r="H26" s="9" t="s">
        <v>18</v>
      </c>
      <c r="I26" s="9" t="s">
        <v>19</v>
      </c>
      <c r="J26" s="12"/>
      <c r="K26" s="9" t="s">
        <v>11</v>
      </c>
      <c r="L26" s="10" t="s">
        <v>12</v>
      </c>
      <c r="M26" s="9" t="s">
        <v>13</v>
      </c>
      <c r="N26" s="11" t="s">
        <v>14</v>
      </c>
      <c r="O26" s="9" t="s">
        <v>15</v>
      </c>
      <c r="P26" s="9" t="s">
        <v>16</v>
      </c>
      <c r="Q26" s="9" t="s">
        <v>17</v>
      </c>
      <c r="R26" s="9" t="s">
        <v>18</v>
      </c>
      <c r="S26" s="9" t="s">
        <v>19</v>
      </c>
      <c r="T26" s="5"/>
      <c r="U26" s="5"/>
      <c r="V26" s="5"/>
      <c r="W26" s="5"/>
    </row>
    <row r="27" spans="1:23" x14ac:dyDescent="0.2">
      <c r="A27" s="37" t="s">
        <v>247</v>
      </c>
      <c r="B27" s="37" t="s">
        <v>248</v>
      </c>
      <c r="C27" s="37" t="s">
        <v>23</v>
      </c>
      <c r="D27" s="37" t="s">
        <v>24</v>
      </c>
      <c r="E27" s="15">
        <v>2</v>
      </c>
      <c r="F27" s="15">
        <v>4</v>
      </c>
      <c r="G27" s="15">
        <v>0</v>
      </c>
      <c r="H27" s="15">
        <v>4</v>
      </c>
      <c r="I27" s="15">
        <v>7</v>
      </c>
      <c r="K27" s="138" t="s">
        <v>249</v>
      </c>
      <c r="L27" s="138" t="s">
        <v>250</v>
      </c>
      <c r="M27" s="138" t="s">
        <v>23</v>
      </c>
      <c r="N27" s="138" t="s">
        <v>24</v>
      </c>
      <c r="O27" s="136">
        <v>2</v>
      </c>
      <c r="P27" s="136">
        <v>4</v>
      </c>
      <c r="Q27" s="136">
        <v>0</v>
      </c>
      <c r="R27" s="136">
        <v>4</v>
      </c>
      <c r="S27" s="136">
        <v>7</v>
      </c>
    </row>
    <row r="28" spans="1:23" x14ac:dyDescent="0.2">
      <c r="A28" s="37" t="s">
        <v>251</v>
      </c>
      <c r="B28" s="37" t="s">
        <v>252</v>
      </c>
      <c r="C28" s="37" t="s">
        <v>23</v>
      </c>
      <c r="D28" s="37" t="s">
        <v>24</v>
      </c>
      <c r="E28" s="15">
        <v>4</v>
      </c>
      <c r="F28" s="15">
        <v>4</v>
      </c>
      <c r="G28" s="15">
        <v>0</v>
      </c>
      <c r="H28" s="15">
        <v>6</v>
      </c>
      <c r="I28" s="15">
        <v>8</v>
      </c>
      <c r="K28" s="138" t="s">
        <v>253</v>
      </c>
      <c r="L28" s="138" t="s">
        <v>254</v>
      </c>
      <c r="M28" s="138" t="s">
        <v>23</v>
      </c>
      <c r="N28" s="138" t="s">
        <v>24</v>
      </c>
      <c r="O28" s="136">
        <v>2</v>
      </c>
      <c r="P28" s="136">
        <v>8</v>
      </c>
      <c r="Q28" s="136">
        <v>0</v>
      </c>
      <c r="R28" s="136">
        <v>6</v>
      </c>
      <c r="S28" s="136">
        <v>9</v>
      </c>
    </row>
    <row r="29" spans="1:23" x14ac:dyDescent="0.2">
      <c r="A29" s="37" t="s">
        <v>255</v>
      </c>
      <c r="B29" s="37" t="s">
        <v>256</v>
      </c>
      <c r="C29" s="37" t="s">
        <v>23</v>
      </c>
      <c r="D29" s="37" t="s">
        <v>24</v>
      </c>
      <c r="E29" s="15">
        <v>2</v>
      </c>
      <c r="F29" s="15">
        <v>4</v>
      </c>
      <c r="G29" s="15">
        <v>0</v>
      </c>
      <c r="H29" s="15">
        <v>4</v>
      </c>
      <c r="I29" s="15">
        <v>6</v>
      </c>
      <c r="K29" s="37" t="s">
        <v>257</v>
      </c>
      <c r="L29" s="37" t="s">
        <v>89</v>
      </c>
      <c r="M29" s="37" t="s">
        <v>23</v>
      </c>
      <c r="N29" s="37" t="s">
        <v>24</v>
      </c>
      <c r="O29" s="15">
        <v>0</v>
      </c>
      <c r="P29" s="15">
        <v>2</v>
      </c>
      <c r="Q29" s="15">
        <v>0</v>
      </c>
      <c r="R29" s="15">
        <v>1</v>
      </c>
      <c r="S29" s="15">
        <v>8</v>
      </c>
    </row>
    <row r="30" spans="1:23" x14ac:dyDescent="0.2">
      <c r="A30" s="37" t="s">
        <v>258</v>
      </c>
      <c r="B30" s="37" t="s">
        <v>109</v>
      </c>
      <c r="C30" s="37" t="s">
        <v>23</v>
      </c>
      <c r="D30" s="37" t="s">
        <v>24</v>
      </c>
      <c r="E30" s="15">
        <v>2</v>
      </c>
      <c r="F30" s="15">
        <v>0</v>
      </c>
      <c r="G30" s="15">
        <v>0</v>
      </c>
      <c r="H30" s="15">
        <v>2</v>
      </c>
      <c r="I30" s="15">
        <v>3</v>
      </c>
      <c r="K30" s="55" t="s">
        <v>147</v>
      </c>
      <c r="L30" s="55" t="s">
        <v>93</v>
      </c>
      <c r="M30" s="55" t="s">
        <v>31</v>
      </c>
      <c r="N30" s="55" t="s">
        <v>32</v>
      </c>
      <c r="O30" s="56">
        <v>2</v>
      </c>
      <c r="P30" s="56">
        <v>0</v>
      </c>
      <c r="Q30" s="56">
        <v>0</v>
      </c>
      <c r="R30" s="56">
        <v>2</v>
      </c>
      <c r="S30" s="56">
        <v>3</v>
      </c>
    </row>
    <row r="31" spans="1:23" x14ac:dyDescent="0.2">
      <c r="A31" s="55" t="s">
        <v>143</v>
      </c>
      <c r="B31" s="55" t="s">
        <v>91</v>
      </c>
      <c r="C31" s="55" t="s">
        <v>31</v>
      </c>
      <c r="D31" s="55" t="s">
        <v>32</v>
      </c>
      <c r="E31" s="56">
        <v>2</v>
      </c>
      <c r="F31" s="56">
        <v>0</v>
      </c>
      <c r="G31" s="56">
        <v>0</v>
      </c>
      <c r="H31" s="56">
        <v>2</v>
      </c>
      <c r="I31" s="56">
        <v>3</v>
      </c>
      <c r="K31" s="38" t="s">
        <v>259</v>
      </c>
      <c r="L31" s="38" t="s">
        <v>97</v>
      </c>
      <c r="M31" s="38" t="s">
        <v>42</v>
      </c>
      <c r="N31" s="38" t="s">
        <v>32</v>
      </c>
      <c r="O31" s="22">
        <v>2</v>
      </c>
      <c r="P31" s="22">
        <v>0</v>
      </c>
      <c r="Q31" s="22">
        <v>0</v>
      </c>
      <c r="R31" s="22">
        <f>O31+(P31+Q31)/2</f>
        <v>2</v>
      </c>
      <c r="S31" s="22">
        <v>3</v>
      </c>
    </row>
    <row r="32" spans="1:23" x14ac:dyDescent="0.2">
      <c r="A32" s="38" t="s">
        <v>145</v>
      </c>
      <c r="B32" s="38" t="s">
        <v>95</v>
      </c>
      <c r="C32" s="38" t="s">
        <v>42</v>
      </c>
      <c r="D32" s="38" t="s">
        <v>32</v>
      </c>
      <c r="E32" s="22">
        <v>2</v>
      </c>
      <c r="F32" s="22">
        <v>0</v>
      </c>
      <c r="G32" s="22">
        <v>0</v>
      </c>
      <c r="H32" s="22">
        <v>2</v>
      </c>
      <c r="I32" s="22">
        <v>3</v>
      </c>
      <c r="K32" s="44"/>
      <c r="L32" s="44"/>
      <c r="M32" s="42"/>
      <c r="N32" s="42"/>
      <c r="O32" s="42"/>
      <c r="P32" s="42"/>
      <c r="Q32" s="42"/>
      <c r="R32" s="44"/>
      <c r="S32" s="44"/>
    </row>
    <row r="33" spans="1:19" x14ac:dyDescent="0.2">
      <c r="A33" s="30"/>
      <c r="B33" s="31" t="s">
        <v>63</v>
      </c>
      <c r="C33" s="162" t="s">
        <v>63</v>
      </c>
      <c r="D33" s="164"/>
      <c r="E33" s="32">
        <f t="shared" ref="E33:G33" si="2">SUM(E27:E32)</f>
        <v>14</v>
      </c>
      <c r="F33" s="32">
        <f t="shared" si="2"/>
        <v>12</v>
      </c>
      <c r="G33" s="32">
        <f t="shared" si="2"/>
        <v>0</v>
      </c>
      <c r="H33" s="32">
        <f>E33+(F33+G33)/2</f>
        <v>20</v>
      </c>
      <c r="I33" s="32">
        <f>SUM(I27:I32)</f>
        <v>30</v>
      </c>
      <c r="K33" s="30"/>
      <c r="L33" s="31" t="s">
        <v>63</v>
      </c>
      <c r="M33" s="32"/>
      <c r="N33" s="32"/>
      <c r="O33" s="32">
        <f t="shared" ref="O33:Q33" si="3">SUM(O27:O32)</f>
        <v>8</v>
      </c>
      <c r="P33" s="32">
        <f t="shared" si="3"/>
        <v>14</v>
      </c>
      <c r="Q33" s="32">
        <f t="shared" si="3"/>
        <v>0</v>
      </c>
      <c r="R33" s="32">
        <f>O33+(P33+Q33)/2</f>
        <v>15</v>
      </c>
      <c r="S33" s="32">
        <f>SUM(S27:S32)</f>
        <v>30</v>
      </c>
    </row>
    <row r="34" spans="1:19" x14ac:dyDescent="0.2">
      <c r="A34" s="15"/>
      <c r="B34" s="27" t="s">
        <v>64</v>
      </c>
      <c r="C34" s="15"/>
      <c r="D34" s="15"/>
      <c r="E34" s="15"/>
      <c r="F34" s="15"/>
      <c r="G34" s="15"/>
      <c r="H34" s="15"/>
      <c r="I34" s="26">
        <f>SUMIF(D27:D32,"=UE",I27:I32)</f>
        <v>6</v>
      </c>
      <c r="K34" s="15"/>
      <c r="L34" s="27" t="s">
        <v>64</v>
      </c>
      <c r="M34" s="15"/>
      <c r="N34" s="15"/>
      <c r="O34" s="15"/>
      <c r="P34" s="15"/>
      <c r="Q34" s="15"/>
      <c r="R34" s="14"/>
      <c r="S34" s="26">
        <f>SUMIF(N27:N32,"=UE",S27:S32)</f>
        <v>6</v>
      </c>
    </row>
    <row r="35" spans="1:19" x14ac:dyDescent="0.2">
      <c r="A35" s="57"/>
      <c r="B35" s="58" t="s">
        <v>65</v>
      </c>
      <c r="C35" s="57"/>
      <c r="D35" s="57"/>
      <c r="E35" s="57"/>
      <c r="F35" s="57"/>
      <c r="G35" s="57"/>
      <c r="H35" s="57"/>
      <c r="I35" s="59">
        <f>SUMIF(C27:C32,"=S",I27:I32)</f>
        <v>3</v>
      </c>
      <c r="K35" s="57"/>
      <c r="L35" s="58" t="s">
        <v>65</v>
      </c>
      <c r="M35" s="57"/>
      <c r="N35" s="57"/>
      <c r="O35" s="57"/>
      <c r="P35" s="57"/>
      <c r="Q35" s="57"/>
      <c r="R35" s="60"/>
      <c r="S35" s="59">
        <f>SUMIF(M27:M32,"=S",S27:S32)</f>
        <v>3</v>
      </c>
    </row>
    <row r="36" spans="1:19" x14ac:dyDescent="0.2">
      <c r="A36" s="61"/>
      <c r="B36" s="62" t="s">
        <v>66</v>
      </c>
      <c r="C36" s="61"/>
      <c r="D36" s="61"/>
      <c r="E36" s="61"/>
      <c r="F36" s="61"/>
      <c r="G36" s="61"/>
      <c r="H36" s="61"/>
      <c r="I36" s="63">
        <f>SUMIF(C27:C32,"=ÜS",I27:I32)</f>
        <v>3</v>
      </c>
      <c r="K36" s="61"/>
      <c r="L36" s="62" t="s">
        <v>66</v>
      </c>
      <c r="M36" s="61"/>
      <c r="N36" s="61"/>
      <c r="O36" s="61"/>
      <c r="P36" s="61"/>
      <c r="Q36" s="61"/>
      <c r="R36" s="64"/>
      <c r="S36" s="63">
        <f>SUMIF(M27:M32,"=ÜS",S27:S32)</f>
        <v>3</v>
      </c>
    </row>
    <row r="37" spans="1:19" x14ac:dyDescent="0.2">
      <c r="A37" s="35"/>
      <c r="C37" s="35"/>
      <c r="D37" s="35"/>
      <c r="E37" s="35"/>
      <c r="F37" s="35"/>
      <c r="G37" s="35"/>
      <c r="H37" s="35"/>
      <c r="I37" s="35"/>
      <c r="K37" s="35"/>
      <c r="M37" s="35"/>
      <c r="N37" s="35"/>
      <c r="O37" s="35"/>
      <c r="P37" s="35"/>
      <c r="Q37" s="35"/>
    </row>
    <row r="38" spans="1:19" x14ac:dyDescent="0.2">
      <c r="A38" s="35"/>
      <c r="B38" s="36"/>
      <c r="C38" s="35"/>
      <c r="D38" s="35"/>
      <c r="E38" s="35"/>
      <c r="F38" s="35"/>
      <c r="G38" s="35"/>
      <c r="H38" s="35"/>
      <c r="I38" s="35"/>
      <c r="K38" s="35"/>
      <c r="M38" s="35"/>
      <c r="N38" s="35"/>
      <c r="O38" s="35"/>
      <c r="P38" s="35"/>
      <c r="Q38" s="35"/>
    </row>
  </sheetData>
  <mergeCells count="18">
    <mergeCell ref="A24:S24"/>
    <mergeCell ref="A25:I25"/>
    <mergeCell ref="K25:S25"/>
    <mergeCell ref="C33:D33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9 C27:C32 M27:M32">
      <formula1>$U$10:$U$14</formula1>
    </dataValidation>
    <dataValidation type="list" allowBlank="1" showErrorMessage="1" sqref="N10:N19 D27:D32 N27:N32">
      <formula1>$V$10:$V$13</formula1>
    </dataValidation>
    <dataValidation type="list" allowBlank="1" showErrorMessage="1" sqref="C10:C19">
      <formula1>$U$10:$U$15</formula1>
    </dataValidation>
    <dataValidation type="list" allowBlank="1" showErrorMessage="1" sqref="D10:D19">
      <formula1>$V$9:$V$13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"/>
  <sheetViews>
    <sheetView workbookViewId="0">
      <selection activeCell="B15" sqref="B15"/>
    </sheetView>
  </sheetViews>
  <sheetFormatPr defaultColWidth="8.7109375" defaultRowHeight="12" x14ac:dyDescent="0.2"/>
  <cols>
    <col min="1" max="1" width="7.140625" style="2" bestFit="1" customWidth="1"/>
    <col min="2" max="2" width="24.140625" style="2" bestFit="1" customWidth="1"/>
    <col min="3" max="3" width="4.42578125" style="2" bestFit="1" customWidth="1"/>
    <col min="4" max="4" width="5.85546875" style="2" bestFit="1" customWidth="1"/>
    <col min="5" max="6" width="3" style="2" bestFit="1" customWidth="1"/>
    <col min="7" max="7" width="2" style="2" bestFit="1" customWidth="1"/>
    <col min="8" max="8" width="3" style="2" bestFit="1" customWidth="1"/>
    <col min="9" max="9" width="5.28515625" style="2" bestFit="1" customWidth="1"/>
    <col min="10" max="10" width="2.5703125" style="2" customWidth="1"/>
    <col min="11" max="11" width="7.140625" style="2" bestFit="1" customWidth="1"/>
    <col min="12" max="12" width="31.42578125" style="2" bestFit="1" customWidth="1"/>
    <col min="13" max="13" width="4.42578125" style="2" bestFit="1" customWidth="1"/>
    <col min="14" max="14" width="5.85546875" style="2" bestFit="1" customWidth="1"/>
    <col min="15" max="16" width="3" style="2" bestFit="1" customWidth="1"/>
    <col min="17" max="17" width="1.85546875" style="2" bestFit="1" customWidth="1"/>
    <col min="18" max="18" width="3" style="2" bestFit="1" customWidth="1"/>
    <col min="19" max="19" width="5.28515625" style="2" bestFit="1" customWidth="1"/>
    <col min="20" max="20" width="8.7109375" style="2"/>
    <col min="21" max="21" width="8.5703125" style="2" bestFit="1" customWidth="1"/>
    <col min="22" max="22" width="10.28515625" style="2" bestFit="1" customWidth="1"/>
    <col min="23" max="16384" width="8.7109375" style="2"/>
  </cols>
  <sheetData>
    <row r="1" spans="1:23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3" x14ac:dyDescent="0.2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23" x14ac:dyDescent="0.2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x14ac:dyDescent="0.2">
      <c r="A5" s="155" t="s">
        <v>3</v>
      </c>
      <c r="B5" s="156"/>
      <c r="C5" s="156"/>
      <c r="D5" s="156"/>
      <c r="E5" s="157">
        <f>H19+R19+H33+R33</f>
        <v>82</v>
      </c>
      <c r="F5" s="156"/>
      <c r="G5" s="158" t="s">
        <v>4</v>
      </c>
      <c r="H5" s="159"/>
      <c r="I5" s="4">
        <f>I19+S19+I33+S33</f>
        <v>120</v>
      </c>
      <c r="J5" s="160" t="s">
        <v>543</v>
      </c>
      <c r="K5" s="156"/>
      <c r="L5" s="156"/>
      <c r="M5" s="156"/>
      <c r="N5" s="156"/>
      <c r="O5" s="156"/>
      <c r="P5" s="156"/>
      <c r="Q5" s="156"/>
      <c r="R5" s="156"/>
      <c r="S5" s="161"/>
      <c r="T5" s="5"/>
      <c r="U5" s="5"/>
      <c r="V5" s="5"/>
      <c r="W5" s="5"/>
    </row>
    <row r="6" spans="1:23" x14ac:dyDescent="0.2">
      <c r="A6" s="165" t="s">
        <v>5</v>
      </c>
      <c r="B6" s="166"/>
      <c r="C6" s="6">
        <f>(I22+S22+I36+S36)</f>
        <v>12</v>
      </c>
      <c r="D6" s="167" t="s">
        <v>6</v>
      </c>
      <c r="E6" s="166"/>
      <c r="F6" s="166"/>
      <c r="G6" s="166"/>
      <c r="H6" s="166"/>
      <c r="I6" s="166"/>
      <c r="J6" s="166"/>
      <c r="K6" s="6">
        <f>((I21+S21+I35+S35+I22+S22+I36+S36)/I5*100)</f>
        <v>20</v>
      </c>
      <c r="L6" s="167" t="s">
        <v>7</v>
      </c>
      <c r="M6" s="166"/>
      <c r="N6" s="166"/>
      <c r="O6" s="166"/>
      <c r="P6" s="166"/>
      <c r="Q6" s="166"/>
      <c r="R6" s="168">
        <f>((I20+S20+I34+S34)/I5)*100</f>
        <v>25</v>
      </c>
      <c r="S6" s="169"/>
    </row>
    <row r="7" spans="1:23" x14ac:dyDescent="0.2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3" x14ac:dyDescent="0.2">
      <c r="A8" s="162" t="s">
        <v>9</v>
      </c>
      <c r="B8" s="163"/>
      <c r="C8" s="163"/>
      <c r="D8" s="163"/>
      <c r="E8" s="163"/>
      <c r="F8" s="163"/>
      <c r="G8" s="163"/>
      <c r="H8" s="163"/>
      <c r="I8" s="164"/>
      <c r="J8" s="8"/>
      <c r="K8" s="162" t="s">
        <v>10</v>
      </c>
      <c r="L8" s="163"/>
      <c r="M8" s="163"/>
      <c r="N8" s="163"/>
      <c r="O8" s="163"/>
      <c r="P8" s="163"/>
      <c r="Q8" s="163"/>
      <c r="R8" s="163"/>
      <c r="S8" s="164"/>
    </row>
    <row r="9" spans="1:23" ht="36" x14ac:dyDescent="0.2">
      <c r="A9" s="9" t="s">
        <v>11</v>
      </c>
      <c r="B9" s="10" t="s">
        <v>12</v>
      </c>
      <c r="C9" s="9" t="s">
        <v>13</v>
      </c>
      <c r="D9" s="11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2"/>
      <c r="K9" s="9" t="s">
        <v>11</v>
      </c>
      <c r="L9" s="10" t="s">
        <v>12</v>
      </c>
      <c r="M9" s="9" t="s">
        <v>13</v>
      </c>
      <c r="N9" s="11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5"/>
      <c r="U9" s="13" t="s">
        <v>20</v>
      </c>
      <c r="V9" s="13" t="s">
        <v>14</v>
      </c>
      <c r="W9" s="5"/>
    </row>
    <row r="10" spans="1:23" x14ac:dyDescent="0.2">
      <c r="A10" s="65" t="s">
        <v>21</v>
      </c>
      <c r="B10" s="44" t="s">
        <v>22</v>
      </c>
      <c r="C10" s="42" t="s">
        <v>23</v>
      </c>
      <c r="D10" s="42" t="s">
        <v>24</v>
      </c>
      <c r="E10" s="66">
        <v>2</v>
      </c>
      <c r="F10" s="66">
        <v>0</v>
      </c>
      <c r="G10" s="42">
        <v>0</v>
      </c>
      <c r="H10" s="42">
        <f t="shared" ref="H10:H19" si="0">E10+(F10+G10)/2</f>
        <v>2</v>
      </c>
      <c r="I10" s="67">
        <v>3</v>
      </c>
      <c r="K10" s="65" t="s">
        <v>25</v>
      </c>
      <c r="L10" s="44" t="s">
        <v>26</v>
      </c>
      <c r="M10" s="42" t="s">
        <v>23</v>
      </c>
      <c r="N10" s="42" t="s">
        <v>24</v>
      </c>
      <c r="O10" s="66">
        <v>2</v>
      </c>
      <c r="P10" s="66">
        <v>4</v>
      </c>
      <c r="Q10" s="42">
        <v>0</v>
      </c>
      <c r="R10" s="42">
        <f t="shared" ref="R10:R19" si="1">O10+(P10+Q10)/2</f>
        <v>4</v>
      </c>
      <c r="S10" s="67">
        <v>10</v>
      </c>
      <c r="U10" s="16" t="s">
        <v>23</v>
      </c>
      <c r="V10" s="16" t="s">
        <v>24</v>
      </c>
    </row>
    <row r="11" spans="1:23" x14ac:dyDescent="0.2">
      <c r="A11" s="65" t="s">
        <v>27</v>
      </c>
      <c r="B11" s="44" t="s">
        <v>28</v>
      </c>
      <c r="C11" s="42" t="s">
        <v>23</v>
      </c>
      <c r="D11" s="42" t="s">
        <v>24</v>
      </c>
      <c r="E11" s="66">
        <v>2</v>
      </c>
      <c r="F11" s="66">
        <v>0</v>
      </c>
      <c r="G11" s="42">
        <v>0</v>
      </c>
      <c r="H11" s="42">
        <f t="shared" si="0"/>
        <v>2</v>
      </c>
      <c r="I11" s="67">
        <v>3</v>
      </c>
      <c r="K11" s="65" t="s">
        <v>29</v>
      </c>
      <c r="L11" s="44" t="s">
        <v>30</v>
      </c>
      <c r="M11" s="42" t="s">
        <v>23</v>
      </c>
      <c r="N11" s="42" t="s">
        <v>24</v>
      </c>
      <c r="O11" s="66">
        <v>2</v>
      </c>
      <c r="P11" s="66">
        <v>0</v>
      </c>
      <c r="Q11" s="42">
        <v>0</v>
      </c>
      <c r="R11" s="42">
        <f t="shared" si="1"/>
        <v>2</v>
      </c>
      <c r="S11" s="67">
        <v>4</v>
      </c>
      <c r="U11" s="16" t="s">
        <v>31</v>
      </c>
      <c r="V11" s="16" t="s">
        <v>32</v>
      </c>
    </row>
    <row r="12" spans="1:23" x14ac:dyDescent="0.2">
      <c r="A12" s="139" t="s">
        <v>33</v>
      </c>
      <c r="B12" s="147" t="s">
        <v>34</v>
      </c>
      <c r="C12" s="140" t="s">
        <v>23</v>
      </c>
      <c r="D12" s="140" t="s">
        <v>24</v>
      </c>
      <c r="E12" s="141">
        <v>4</v>
      </c>
      <c r="F12" s="141">
        <v>0</v>
      </c>
      <c r="G12" s="140">
        <v>0</v>
      </c>
      <c r="H12" s="140">
        <f t="shared" si="0"/>
        <v>4</v>
      </c>
      <c r="I12" s="141">
        <v>5</v>
      </c>
      <c r="K12" s="65" t="s">
        <v>35</v>
      </c>
      <c r="L12" s="44" t="s">
        <v>36</v>
      </c>
      <c r="M12" s="42" t="s">
        <v>23</v>
      </c>
      <c r="N12" s="42" t="s">
        <v>24</v>
      </c>
      <c r="O12" s="66">
        <v>2</v>
      </c>
      <c r="P12" s="66">
        <v>0</v>
      </c>
      <c r="Q12" s="42">
        <v>0</v>
      </c>
      <c r="R12" s="42">
        <f t="shared" si="1"/>
        <v>2</v>
      </c>
      <c r="S12" s="67">
        <v>4</v>
      </c>
      <c r="U12" s="16" t="s">
        <v>37</v>
      </c>
      <c r="V12" s="16"/>
    </row>
    <row r="13" spans="1:23" x14ac:dyDescent="0.2">
      <c r="A13" s="139" t="s">
        <v>38</v>
      </c>
      <c r="B13" s="139" t="s">
        <v>39</v>
      </c>
      <c r="C13" s="140" t="s">
        <v>23</v>
      </c>
      <c r="D13" s="140" t="s">
        <v>24</v>
      </c>
      <c r="E13" s="141">
        <v>2</v>
      </c>
      <c r="F13" s="141">
        <v>4</v>
      </c>
      <c r="G13" s="140">
        <v>0</v>
      </c>
      <c r="H13" s="140">
        <f t="shared" si="0"/>
        <v>4</v>
      </c>
      <c r="I13" s="141">
        <v>10</v>
      </c>
      <c r="K13" s="17" t="s">
        <v>40</v>
      </c>
      <c r="L13" s="17" t="s">
        <v>41</v>
      </c>
      <c r="M13" s="15" t="s">
        <v>23</v>
      </c>
      <c r="N13" s="15" t="s">
        <v>24</v>
      </c>
      <c r="O13" s="18">
        <v>2</v>
      </c>
      <c r="P13" s="18">
        <v>0</v>
      </c>
      <c r="Q13" s="15">
        <v>0</v>
      </c>
      <c r="R13" s="42">
        <f t="shared" si="1"/>
        <v>2</v>
      </c>
      <c r="S13" s="68">
        <v>3</v>
      </c>
      <c r="U13" s="16" t="s">
        <v>42</v>
      </c>
      <c r="V13" s="16"/>
    </row>
    <row r="14" spans="1:23" x14ac:dyDescent="0.2">
      <c r="A14" s="69" t="s">
        <v>43</v>
      </c>
      <c r="B14" s="69" t="s">
        <v>44</v>
      </c>
      <c r="C14" s="20" t="s">
        <v>31</v>
      </c>
      <c r="D14" s="20" t="s">
        <v>32</v>
      </c>
      <c r="E14" s="70">
        <v>2</v>
      </c>
      <c r="F14" s="70">
        <v>0</v>
      </c>
      <c r="G14" s="20">
        <v>0</v>
      </c>
      <c r="H14" s="20">
        <f t="shared" si="0"/>
        <v>2</v>
      </c>
      <c r="I14" s="71">
        <v>3</v>
      </c>
      <c r="K14" s="69" t="s">
        <v>45</v>
      </c>
      <c r="L14" s="69" t="s">
        <v>46</v>
      </c>
      <c r="M14" s="20" t="s">
        <v>31</v>
      </c>
      <c r="N14" s="20" t="s">
        <v>32</v>
      </c>
      <c r="O14" s="70">
        <v>2</v>
      </c>
      <c r="P14" s="70">
        <v>0</v>
      </c>
      <c r="Q14" s="20">
        <v>0</v>
      </c>
      <c r="R14" s="20">
        <f t="shared" si="1"/>
        <v>2</v>
      </c>
      <c r="S14" s="71">
        <v>3</v>
      </c>
    </row>
    <row r="15" spans="1:23" x14ac:dyDescent="0.2">
      <c r="A15" s="72" t="s">
        <v>47</v>
      </c>
      <c r="B15" s="72" t="s">
        <v>48</v>
      </c>
      <c r="C15" s="22" t="s">
        <v>42</v>
      </c>
      <c r="D15" s="22" t="s">
        <v>32</v>
      </c>
      <c r="E15" s="73">
        <v>2</v>
      </c>
      <c r="F15" s="73">
        <v>0</v>
      </c>
      <c r="G15" s="22">
        <v>0</v>
      </c>
      <c r="H15" s="22">
        <f t="shared" si="0"/>
        <v>2</v>
      </c>
      <c r="I15" s="74">
        <v>3</v>
      </c>
      <c r="K15" s="72" t="s">
        <v>49</v>
      </c>
      <c r="L15" s="72" t="s">
        <v>50</v>
      </c>
      <c r="M15" s="22" t="s">
        <v>42</v>
      </c>
      <c r="N15" s="22" t="s">
        <v>32</v>
      </c>
      <c r="O15" s="73">
        <v>2</v>
      </c>
      <c r="P15" s="73">
        <v>0</v>
      </c>
      <c r="Q15" s="22">
        <v>0</v>
      </c>
      <c r="R15" s="22">
        <f t="shared" si="1"/>
        <v>2</v>
      </c>
      <c r="S15" s="74">
        <v>3</v>
      </c>
    </row>
    <row r="16" spans="1:23" x14ac:dyDescent="0.2">
      <c r="A16" s="75" t="s">
        <v>51</v>
      </c>
      <c r="B16" s="75" t="s">
        <v>52</v>
      </c>
      <c r="C16" s="24" t="s">
        <v>37</v>
      </c>
      <c r="D16" s="24" t="s">
        <v>32</v>
      </c>
      <c r="E16" s="76">
        <v>2</v>
      </c>
      <c r="F16" s="76">
        <v>0</v>
      </c>
      <c r="G16" s="24">
        <v>0</v>
      </c>
      <c r="H16" s="24">
        <f t="shared" si="0"/>
        <v>2</v>
      </c>
      <c r="I16" s="77">
        <v>1</v>
      </c>
      <c r="K16" s="75" t="s">
        <v>53</v>
      </c>
      <c r="L16" s="75" t="s">
        <v>54</v>
      </c>
      <c r="M16" s="24" t="s">
        <v>37</v>
      </c>
      <c r="N16" s="24" t="s">
        <v>32</v>
      </c>
      <c r="O16" s="76">
        <v>2</v>
      </c>
      <c r="P16" s="76">
        <v>0</v>
      </c>
      <c r="Q16" s="24">
        <v>0</v>
      </c>
      <c r="R16" s="24">
        <f t="shared" si="1"/>
        <v>2</v>
      </c>
      <c r="S16" s="77">
        <v>1</v>
      </c>
    </row>
    <row r="17" spans="1:23" x14ac:dyDescent="0.2">
      <c r="A17" s="75" t="s">
        <v>55</v>
      </c>
      <c r="B17" s="75" t="s">
        <v>56</v>
      </c>
      <c r="C17" s="24" t="s">
        <v>37</v>
      </c>
      <c r="D17" s="24" t="s">
        <v>32</v>
      </c>
      <c r="E17" s="77">
        <v>2</v>
      </c>
      <c r="F17" s="77">
        <v>0</v>
      </c>
      <c r="G17" s="24">
        <v>0</v>
      </c>
      <c r="H17" s="24">
        <f t="shared" si="0"/>
        <v>2</v>
      </c>
      <c r="I17" s="77">
        <v>1</v>
      </c>
      <c r="K17" s="75" t="s">
        <v>57</v>
      </c>
      <c r="L17" s="75" t="s">
        <v>58</v>
      </c>
      <c r="M17" s="24" t="s">
        <v>37</v>
      </c>
      <c r="N17" s="24" t="s">
        <v>32</v>
      </c>
      <c r="O17" s="77">
        <v>2</v>
      </c>
      <c r="P17" s="77">
        <v>0</v>
      </c>
      <c r="Q17" s="24">
        <v>0</v>
      </c>
      <c r="R17" s="24">
        <f t="shared" si="1"/>
        <v>2</v>
      </c>
      <c r="S17" s="77">
        <v>1</v>
      </c>
    </row>
    <row r="18" spans="1:23" x14ac:dyDescent="0.2">
      <c r="A18" s="75" t="s">
        <v>59</v>
      </c>
      <c r="B18" s="75" t="s">
        <v>60</v>
      </c>
      <c r="C18" s="24" t="s">
        <v>37</v>
      </c>
      <c r="D18" s="24" t="s">
        <v>32</v>
      </c>
      <c r="E18" s="77">
        <v>2</v>
      </c>
      <c r="F18" s="77">
        <v>0</v>
      </c>
      <c r="G18" s="24">
        <v>0</v>
      </c>
      <c r="H18" s="24">
        <f t="shared" si="0"/>
        <v>2</v>
      </c>
      <c r="I18" s="77">
        <v>1</v>
      </c>
      <c r="K18" s="75" t="s">
        <v>61</v>
      </c>
      <c r="L18" s="75" t="s">
        <v>62</v>
      </c>
      <c r="M18" s="24" t="s">
        <v>37</v>
      </c>
      <c r="N18" s="24" t="s">
        <v>32</v>
      </c>
      <c r="O18" s="77">
        <v>2</v>
      </c>
      <c r="P18" s="77">
        <v>0</v>
      </c>
      <c r="Q18" s="24">
        <v>0</v>
      </c>
      <c r="R18" s="24">
        <f t="shared" si="1"/>
        <v>2</v>
      </c>
      <c r="S18" s="77">
        <v>1</v>
      </c>
    </row>
    <row r="19" spans="1:23" x14ac:dyDescent="0.2">
      <c r="A19" s="15"/>
      <c r="B19" s="25" t="s">
        <v>63</v>
      </c>
      <c r="C19" s="26"/>
      <c r="D19" s="14"/>
      <c r="E19" s="26">
        <f t="shared" ref="E19:G19" si="2">SUM(E10:E18)</f>
        <v>20</v>
      </c>
      <c r="F19" s="26">
        <f t="shared" si="2"/>
        <v>4</v>
      </c>
      <c r="G19" s="26">
        <f t="shared" si="2"/>
        <v>0</v>
      </c>
      <c r="H19" s="26">
        <f t="shared" si="0"/>
        <v>22</v>
      </c>
      <c r="I19" s="26">
        <f>SUM(I10:I18)</f>
        <v>30</v>
      </c>
      <c r="K19" s="15"/>
      <c r="L19" s="25" t="s">
        <v>63</v>
      </c>
      <c r="M19" s="26"/>
      <c r="N19" s="14"/>
      <c r="O19" s="26">
        <f t="shared" ref="O19:Q19" si="3">SUM(O10:O18)</f>
        <v>18</v>
      </c>
      <c r="P19" s="26">
        <f t="shared" si="3"/>
        <v>4</v>
      </c>
      <c r="Q19" s="26">
        <f t="shared" si="3"/>
        <v>0</v>
      </c>
      <c r="R19" s="26">
        <f t="shared" si="1"/>
        <v>20</v>
      </c>
      <c r="S19" s="26">
        <f>SUM(S10:S18)</f>
        <v>30</v>
      </c>
    </row>
    <row r="20" spans="1:23" x14ac:dyDescent="0.2">
      <c r="A20" s="15"/>
      <c r="B20" s="27" t="s">
        <v>64</v>
      </c>
      <c r="C20" s="15"/>
      <c r="D20" s="14"/>
      <c r="E20" s="15"/>
      <c r="F20" s="15"/>
      <c r="G20" s="15"/>
      <c r="H20" s="15"/>
      <c r="I20" s="26">
        <v>9</v>
      </c>
      <c r="K20" s="15"/>
      <c r="L20" s="27" t="s">
        <v>64</v>
      </c>
      <c r="M20" s="15"/>
      <c r="N20" s="14"/>
      <c r="O20" s="15"/>
      <c r="P20" s="15"/>
      <c r="Q20" s="15"/>
      <c r="R20" s="15"/>
      <c r="S20" s="26">
        <f>SUMIF(N10:N18,"=UE",S10:S18)</f>
        <v>9</v>
      </c>
    </row>
    <row r="21" spans="1:23" x14ac:dyDescent="0.2">
      <c r="A21" s="20"/>
      <c r="B21" s="28" t="s">
        <v>65</v>
      </c>
      <c r="C21" s="20"/>
      <c r="D21" s="19"/>
      <c r="E21" s="20"/>
      <c r="F21" s="20"/>
      <c r="G21" s="20"/>
      <c r="H21" s="20"/>
      <c r="I21" s="29">
        <v>3</v>
      </c>
      <c r="K21" s="20"/>
      <c r="L21" s="28" t="s">
        <v>65</v>
      </c>
      <c r="M21" s="20"/>
      <c r="N21" s="19"/>
      <c r="O21" s="20"/>
      <c r="P21" s="20"/>
      <c r="Q21" s="20"/>
      <c r="R21" s="20"/>
      <c r="S21" s="29">
        <v>3</v>
      </c>
    </row>
    <row r="22" spans="1:23" x14ac:dyDescent="0.2">
      <c r="A22" s="22"/>
      <c r="B22" s="34" t="s">
        <v>66</v>
      </c>
      <c r="C22" s="22"/>
      <c r="D22" s="21"/>
      <c r="E22" s="22"/>
      <c r="F22" s="22"/>
      <c r="G22" s="22"/>
      <c r="H22" s="22"/>
      <c r="I22" s="78">
        <v>3</v>
      </c>
      <c r="K22" s="22"/>
      <c r="L22" s="34" t="s">
        <v>66</v>
      </c>
      <c r="M22" s="22"/>
      <c r="N22" s="21"/>
      <c r="O22" s="22"/>
      <c r="P22" s="22"/>
      <c r="Q22" s="22"/>
      <c r="R22" s="22"/>
      <c r="S22" s="78">
        <v>3</v>
      </c>
    </row>
    <row r="23" spans="1:23" x14ac:dyDescent="0.2">
      <c r="A23" s="153" t="s">
        <v>67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</row>
    <row r="24" spans="1:23" x14ac:dyDescent="0.2">
      <c r="A24" s="162" t="s">
        <v>68</v>
      </c>
      <c r="B24" s="163"/>
      <c r="C24" s="163"/>
      <c r="D24" s="163"/>
      <c r="E24" s="163"/>
      <c r="F24" s="163"/>
      <c r="G24" s="163"/>
      <c r="H24" s="163"/>
      <c r="I24" s="164"/>
      <c r="J24" s="8"/>
      <c r="K24" s="162" t="s">
        <v>69</v>
      </c>
      <c r="L24" s="163"/>
      <c r="M24" s="163"/>
      <c r="N24" s="163"/>
      <c r="O24" s="163"/>
      <c r="P24" s="163"/>
      <c r="Q24" s="163"/>
      <c r="R24" s="163"/>
      <c r="S24" s="164"/>
    </row>
    <row r="25" spans="1:23" ht="36" x14ac:dyDescent="0.2">
      <c r="A25" s="9" t="s">
        <v>11</v>
      </c>
      <c r="B25" s="10" t="s">
        <v>12</v>
      </c>
      <c r="C25" s="9" t="s">
        <v>13</v>
      </c>
      <c r="D25" s="11" t="s">
        <v>14</v>
      </c>
      <c r="E25" s="9" t="s">
        <v>15</v>
      </c>
      <c r="F25" s="9" t="s">
        <v>16</v>
      </c>
      <c r="G25" s="9" t="s">
        <v>17</v>
      </c>
      <c r="H25" s="9" t="s">
        <v>18</v>
      </c>
      <c r="I25" s="9" t="s">
        <v>19</v>
      </c>
      <c r="J25" s="12"/>
      <c r="K25" s="9" t="s">
        <v>11</v>
      </c>
      <c r="L25" s="10" t="s">
        <v>12</v>
      </c>
      <c r="M25" s="9" t="s">
        <v>13</v>
      </c>
      <c r="N25" s="11" t="s">
        <v>14</v>
      </c>
      <c r="O25" s="9" t="s">
        <v>15</v>
      </c>
      <c r="P25" s="9" t="s">
        <v>16</v>
      </c>
      <c r="Q25" s="9" t="s">
        <v>17</v>
      </c>
      <c r="R25" s="9" t="s">
        <v>18</v>
      </c>
      <c r="S25" s="9" t="s">
        <v>19</v>
      </c>
      <c r="T25" s="5"/>
      <c r="U25" s="5"/>
      <c r="V25" s="5"/>
      <c r="W25" s="5"/>
    </row>
    <row r="26" spans="1:23" x14ac:dyDescent="0.2">
      <c r="A26" s="139" t="s">
        <v>70</v>
      </c>
      <c r="B26" s="139" t="s">
        <v>71</v>
      </c>
      <c r="C26" s="140" t="s">
        <v>23</v>
      </c>
      <c r="D26" s="140" t="s">
        <v>24</v>
      </c>
      <c r="E26" s="141">
        <v>2</v>
      </c>
      <c r="F26" s="141">
        <v>0</v>
      </c>
      <c r="G26" s="140">
        <v>0</v>
      </c>
      <c r="H26" s="140">
        <f t="shared" ref="H26:H33" si="4">E26+(F26+G26)/2</f>
        <v>2</v>
      </c>
      <c r="I26" s="141">
        <v>3</v>
      </c>
      <c r="K26" s="65" t="s">
        <v>72</v>
      </c>
      <c r="L26" s="65" t="s">
        <v>73</v>
      </c>
      <c r="M26" s="42" t="s">
        <v>23</v>
      </c>
      <c r="N26" s="42" t="s">
        <v>24</v>
      </c>
      <c r="O26" s="66">
        <v>2</v>
      </c>
      <c r="P26" s="66">
        <v>4</v>
      </c>
      <c r="Q26" s="42">
        <v>0</v>
      </c>
      <c r="R26" s="42">
        <f t="shared" ref="R26:R29" si="5">O26+(P26+Q26)/2</f>
        <v>4</v>
      </c>
      <c r="S26" s="67">
        <v>4</v>
      </c>
    </row>
    <row r="27" spans="1:23" x14ac:dyDescent="0.2">
      <c r="A27" s="65" t="s">
        <v>74</v>
      </c>
      <c r="B27" s="65" t="s">
        <v>75</v>
      </c>
      <c r="C27" s="42" t="s">
        <v>23</v>
      </c>
      <c r="D27" s="42" t="s">
        <v>24</v>
      </c>
      <c r="E27" s="66">
        <v>2</v>
      </c>
      <c r="F27" s="66">
        <v>4</v>
      </c>
      <c r="G27" s="42">
        <v>0</v>
      </c>
      <c r="H27" s="42">
        <f t="shared" si="4"/>
        <v>4</v>
      </c>
      <c r="I27" s="67">
        <v>5</v>
      </c>
      <c r="K27" s="65" t="s">
        <v>76</v>
      </c>
      <c r="L27" s="65" t="s">
        <v>77</v>
      </c>
      <c r="M27" s="42" t="s">
        <v>23</v>
      </c>
      <c r="N27" s="42" t="s">
        <v>24</v>
      </c>
      <c r="O27" s="66">
        <v>2</v>
      </c>
      <c r="P27" s="66">
        <v>2</v>
      </c>
      <c r="Q27" s="42">
        <v>0</v>
      </c>
      <c r="R27" s="42">
        <f t="shared" si="5"/>
        <v>3</v>
      </c>
      <c r="S27" s="67">
        <v>4</v>
      </c>
    </row>
    <row r="28" spans="1:23" x14ac:dyDescent="0.2">
      <c r="A28" s="139" t="s">
        <v>78</v>
      </c>
      <c r="B28" s="139" t="s">
        <v>79</v>
      </c>
      <c r="C28" s="140" t="s">
        <v>23</v>
      </c>
      <c r="D28" s="140" t="s">
        <v>24</v>
      </c>
      <c r="E28" s="141">
        <v>2</v>
      </c>
      <c r="F28" s="141">
        <v>4</v>
      </c>
      <c r="G28" s="140">
        <v>0</v>
      </c>
      <c r="H28" s="140">
        <f t="shared" si="4"/>
        <v>4</v>
      </c>
      <c r="I28" s="141">
        <v>7</v>
      </c>
      <c r="K28" s="65" t="s">
        <v>80</v>
      </c>
      <c r="L28" s="65" t="s">
        <v>81</v>
      </c>
      <c r="M28" s="42" t="s">
        <v>23</v>
      </c>
      <c r="N28" s="42" t="s">
        <v>24</v>
      </c>
      <c r="O28" s="66">
        <v>2</v>
      </c>
      <c r="P28" s="66">
        <v>4</v>
      </c>
      <c r="Q28" s="42">
        <v>0</v>
      </c>
      <c r="R28" s="42">
        <f t="shared" si="5"/>
        <v>4</v>
      </c>
      <c r="S28" s="67">
        <v>4</v>
      </c>
    </row>
    <row r="29" spans="1:23" x14ac:dyDescent="0.2">
      <c r="A29" s="65" t="s">
        <v>82</v>
      </c>
      <c r="B29" s="65" t="s">
        <v>83</v>
      </c>
      <c r="C29" s="42" t="s">
        <v>23</v>
      </c>
      <c r="D29" s="42" t="s">
        <v>24</v>
      </c>
      <c r="E29" s="66">
        <v>2</v>
      </c>
      <c r="F29" s="66">
        <v>4</v>
      </c>
      <c r="G29" s="42">
        <v>0</v>
      </c>
      <c r="H29" s="42">
        <f t="shared" si="4"/>
        <v>4</v>
      </c>
      <c r="I29" s="67">
        <v>6</v>
      </c>
      <c r="K29" s="65" t="s">
        <v>84</v>
      </c>
      <c r="L29" s="65" t="s">
        <v>85</v>
      </c>
      <c r="M29" s="42" t="s">
        <v>23</v>
      </c>
      <c r="N29" s="42" t="s">
        <v>24</v>
      </c>
      <c r="O29" s="66">
        <v>2</v>
      </c>
      <c r="P29" s="66">
        <v>4</v>
      </c>
      <c r="Q29" s="42">
        <v>0</v>
      </c>
      <c r="R29" s="42">
        <f t="shared" si="5"/>
        <v>4</v>
      </c>
      <c r="S29" s="67">
        <v>4</v>
      </c>
    </row>
    <row r="30" spans="1:23" x14ac:dyDescent="0.2">
      <c r="A30" s="65" t="s">
        <v>86</v>
      </c>
      <c r="B30" s="65" t="s">
        <v>87</v>
      </c>
      <c r="C30" s="42" t="s">
        <v>23</v>
      </c>
      <c r="D30" s="42" t="s">
        <v>24</v>
      </c>
      <c r="E30" s="66">
        <v>2</v>
      </c>
      <c r="F30" s="66">
        <v>0</v>
      </c>
      <c r="G30" s="42">
        <v>0</v>
      </c>
      <c r="H30" s="42">
        <f t="shared" si="4"/>
        <v>2</v>
      </c>
      <c r="I30" s="67">
        <v>3</v>
      </c>
      <c r="K30" s="142" t="s">
        <v>88</v>
      </c>
      <c r="L30" s="142" t="s">
        <v>89</v>
      </c>
      <c r="M30" s="136" t="s">
        <v>23</v>
      </c>
      <c r="N30" s="136" t="s">
        <v>24</v>
      </c>
      <c r="O30" s="143">
        <v>0</v>
      </c>
      <c r="P30" s="143">
        <v>2</v>
      </c>
      <c r="Q30" s="136">
        <v>0</v>
      </c>
      <c r="R30" s="140">
        <v>1</v>
      </c>
      <c r="S30" s="143">
        <v>8</v>
      </c>
    </row>
    <row r="31" spans="1:23" x14ac:dyDescent="0.2">
      <c r="A31" s="69" t="s">
        <v>90</v>
      </c>
      <c r="B31" s="69" t="s">
        <v>91</v>
      </c>
      <c r="C31" s="20" t="s">
        <v>31</v>
      </c>
      <c r="D31" s="20" t="s">
        <v>32</v>
      </c>
      <c r="E31" s="71">
        <v>2</v>
      </c>
      <c r="F31" s="71">
        <v>0</v>
      </c>
      <c r="G31" s="20">
        <v>0</v>
      </c>
      <c r="H31" s="20">
        <f t="shared" si="4"/>
        <v>2</v>
      </c>
      <c r="I31" s="71">
        <v>3</v>
      </c>
      <c r="K31" s="69" t="s">
        <v>92</v>
      </c>
      <c r="L31" s="69" t="s">
        <v>93</v>
      </c>
      <c r="M31" s="20" t="s">
        <v>31</v>
      </c>
      <c r="N31" s="20" t="s">
        <v>32</v>
      </c>
      <c r="O31" s="70">
        <v>2</v>
      </c>
      <c r="P31" s="70">
        <v>0</v>
      </c>
      <c r="Q31" s="20">
        <v>0</v>
      </c>
      <c r="R31" s="20">
        <f t="shared" ref="R31:R32" si="6">O31+(P31+Q31)/2</f>
        <v>2</v>
      </c>
      <c r="S31" s="71">
        <v>3</v>
      </c>
    </row>
    <row r="32" spans="1:23" x14ac:dyDescent="0.2">
      <c r="A32" s="72" t="s">
        <v>94</v>
      </c>
      <c r="B32" s="72" t="s">
        <v>95</v>
      </c>
      <c r="C32" s="22" t="s">
        <v>42</v>
      </c>
      <c r="D32" s="22" t="s">
        <v>32</v>
      </c>
      <c r="E32" s="74">
        <v>2</v>
      </c>
      <c r="F32" s="74">
        <v>0</v>
      </c>
      <c r="G32" s="22">
        <v>0</v>
      </c>
      <c r="H32" s="22">
        <f t="shared" si="4"/>
        <v>2</v>
      </c>
      <c r="I32" s="74">
        <v>3</v>
      </c>
      <c r="K32" s="72" t="s">
        <v>96</v>
      </c>
      <c r="L32" s="72" t="s">
        <v>97</v>
      </c>
      <c r="M32" s="22" t="s">
        <v>42</v>
      </c>
      <c r="N32" s="22" t="s">
        <v>32</v>
      </c>
      <c r="O32" s="74">
        <v>2</v>
      </c>
      <c r="P32" s="74">
        <v>0</v>
      </c>
      <c r="Q32" s="22">
        <v>0</v>
      </c>
      <c r="R32" s="22">
        <f t="shared" si="6"/>
        <v>2</v>
      </c>
      <c r="S32" s="74">
        <v>3</v>
      </c>
    </row>
    <row r="33" spans="1:19" x14ac:dyDescent="0.2">
      <c r="A33" s="30"/>
      <c r="B33" s="31" t="s">
        <v>63</v>
      </c>
      <c r="C33" s="32"/>
      <c r="D33" s="33"/>
      <c r="E33" s="32">
        <f t="shared" ref="E33:G33" si="7">SUM(E26:E32)</f>
        <v>14</v>
      </c>
      <c r="F33" s="32">
        <f t="shared" si="7"/>
        <v>12</v>
      </c>
      <c r="G33" s="32">
        <f t="shared" si="7"/>
        <v>0</v>
      </c>
      <c r="H33" s="32">
        <f t="shared" si="4"/>
        <v>20</v>
      </c>
      <c r="I33" s="32">
        <f>SUM(I26:I32)</f>
        <v>30</v>
      </c>
      <c r="K33" s="30"/>
      <c r="L33" s="31" t="s">
        <v>63</v>
      </c>
      <c r="M33" s="32"/>
      <c r="N33" s="33"/>
      <c r="O33" s="32">
        <f t="shared" ref="O33:Q33" si="8">SUM(O26:O32)</f>
        <v>12</v>
      </c>
      <c r="P33" s="32">
        <f t="shared" si="8"/>
        <v>16</v>
      </c>
      <c r="Q33" s="32">
        <f t="shared" si="8"/>
        <v>0</v>
      </c>
      <c r="R33" s="32">
        <f>R19</f>
        <v>20</v>
      </c>
      <c r="S33" s="32">
        <f>SUM(S26:S32)</f>
        <v>30</v>
      </c>
    </row>
    <row r="34" spans="1:19" x14ac:dyDescent="0.2">
      <c r="A34" s="15"/>
      <c r="B34" s="27" t="s">
        <v>64</v>
      </c>
      <c r="C34" s="15"/>
      <c r="D34" s="14"/>
      <c r="E34" s="15"/>
      <c r="F34" s="15"/>
      <c r="G34" s="15"/>
      <c r="H34" s="15"/>
      <c r="I34" s="26">
        <f>SUMIF(D26:D32,"=UE",I26:I32)</f>
        <v>6</v>
      </c>
      <c r="K34" s="15"/>
      <c r="L34" s="27" t="s">
        <v>64</v>
      </c>
      <c r="M34" s="15"/>
      <c r="N34" s="14"/>
      <c r="O34" s="14"/>
      <c r="P34" s="14"/>
      <c r="Q34" s="14"/>
      <c r="R34" s="14"/>
      <c r="S34" s="26">
        <f>SUMIF(N26:N32,"=UE",S26:S32)</f>
        <v>6</v>
      </c>
    </row>
    <row r="35" spans="1:19" x14ac:dyDescent="0.2">
      <c r="A35" s="20"/>
      <c r="B35" s="28" t="s">
        <v>65</v>
      </c>
      <c r="C35" s="20"/>
      <c r="D35" s="19"/>
      <c r="E35" s="20"/>
      <c r="F35" s="20"/>
      <c r="G35" s="20"/>
      <c r="H35" s="20"/>
      <c r="I35" s="29">
        <v>3</v>
      </c>
      <c r="K35" s="20"/>
      <c r="L35" s="28" t="s">
        <v>65</v>
      </c>
      <c r="M35" s="20"/>
      <c r="N35" s="19"/>
      <c r="O35" s="19"/>
      <c r="P35" s="19"/>
      <c r="Q35" s="19"/>
      <c r="R35" s="19"/>
      <c r="S35" s="29">
        <v>3</v>
      </c>
    </row>
    <row r="36" spans="1:19" x14ac:dyDescent="0.2">
      <c r="A36" s="22"/>
      <c r="B36" s="34" t="s">
        <v>66</v>
      </c>
      <c r="C36" s="22"/>
      <c r="D36" s="21"/>
      <c r="E36" s="22"/>
      <c r="F36" s="22"/>
      <c r="G36" s="22"/>
      <c r="H36" s="22"/>
      <c r="I36" s="78">
        <v>3</v>
      </c>
      <c r="K36" s="22"/>
      <c r="L36" s="34" t="s">
        <v>66</v>
      </c>
      <c r="M36" s="22"/>
      <c r="N36" s="21"/>
      <c r="O36" s="21"/>
      <c r="P36" s="21"/>
      <c r="Q36" s="21"/>
      <c r="R36" s="21"/>
      <c r="S36" s="78">
        <v>3</v>
      </c>
    </row>
    <row r="37" spans="1:19" x14ac:dyDescent="0.2">
      <c r="A37" s="35"/>
      <c r="C37" s="35"/>
      <c r="E37" s="35"/>
      <c r="F37" s="35"/>
      <c r="G37" s="35"/>
      <c r="H37" s="35"/>
      <c r="I37" s="35"/>
      <c r="K37" s="35"/>
      <c r="M37" s="35"/>
    </row>
  </sheetData>
  <mergeCells count="17">
    <mergeCell ref="A23:S23"/>
    <mergeCell ref="A24:I24"/>
    <mergeCell ref="K24:S24"/>
    <mergeCell ref="A6:B6"/>
    <mergeCell ref="D6:J6"/>
    <mergeCell ref="L6:Q6"/>
    <mergeCell ref="R6:S6"/>
    <mergeCell ref="A7:S7"/>
    <mergeCell ref="A8:I8"/>
    <mergeCell ref="K8:S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ErrorMessage="1" sqref="M10:M18 C26:C32 M26:M32">
      <formula1>$U$10:$U$14</formula1>
    </dataValidation>
    <dataValidation type="list" allowBlank="1" showErrorMessage="1" sqref="N10:N18 D26:D32 N26:N32">
      <formula1>$V$10:$V$13</formula1>
    </dataValidation>
    <dataValidation type="list" allowBlank="1" showErrorMessage="1" sqref="C10:C18">
      <formula1>$U$10:$U$15</formula1>
    </dataValidation>
    <dataValidation type="list" allowBlank="1" showErrorMessage="1" sqref="D10:D18">
      <formula1>$V$9:$V$13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</vt:i4>
      </vt:variant>
    </vt:vector>
  </HeadingPairs>
  <TitlesOfParts>
    <vt:vector size="16" baseType="lpstr">
      <vt:lpstr>AMELİYATHANE HİZMETLERİ PR.</vt:lpstr>
      <vt:lpstr>ANESTEZİ PR.</vt:lpstr>
      <vt:lpstr>DİŞ PROTEZ TEKNOLOJİSİ PR.</vt:lpstr>
      <vt:lpstr>DİYALİZ PR.</vt:lpstr>
      <vt:lpstr>ECZANE HİZMETLERİ PR.</vt:lpstr>
      <vt:lpstr>ENGELLİ BAKIMI VE REHABİLİTASYO</vt:lpstr>
      <vt:lpstr>FİZYOTERAPİ PR.</vt:lpstr>
      <vt:lpstr>İLK VE ACİL YARDIM PR.</vt:lpstr>
      <vt:lpstr>ODYOMETRİ PR.</vt:lpstr>
      <vt:lpstr>ORTOPEDİK PROTEZ VE ORTEZ PR.</vt:lpstr>
      <vt:lpstr>TIBBİ DOKÜMANTASYON VE SEKRETER</vt:lpstr>
      <vt:lpstr>TIBBİ GÖRÜNTÜLEME TEKNİKLERİ PR</vt:lpstr>
      <vt:lpstr>TIBBİ LABORATUVAR TEKNİKLERİ PR</vt:lpstr>
      <vt:lpstr>YAŞLI BAKIMI PR.</vt:lpstr>
      <vt:lpstr>'ORTOPEDİK PROTEZ VE ORTEZ PR.'!Yazdırma_Alanı</vt:lpstr>
      <vt:lpstr>'YAŞLI BAKIMI PR.'!Yazdırma_Alanı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Musa</cp:lastModifiedBy>
  <cp:lastPrinted>2021-08-12T18:53:23Z</cp:lastPrinted>
  <dcterms:created xsi:type="dcterms:W3CDTF">2015-06-05T18:19:34Z</dcterms:created>
  <dcterms:modified xsi:type="dcterms:W3CDTF">2021-12-29T09:37:02Z</dcterms:modified>
</cp:coreProperties>
</file>